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Z plochy\_Zastupiteľstvá\zastupiteľstvo 10-2025\"/>
    </mc:Choice>
  </mc:AlternateContent>
  <xr:revisionPtr revIDLastSave="0" documentId="13_ncr:1_{4C0338B0-3CB7-47B5-BC1A-3F2E75CCB780}" xr6:coauthVersionLast="47" xr6:coauthVersionMax="47" xr10:uidLastSave="{00000000-0000-0000-0000-000000000000}"/>
  <bookViews>
    <workbookView xWindow="-120" yWindow="-120" windowWidth="29040" windowHeight="15720" xr2:uid="{2758C683-4AB1-46A6-B59F-A79544C340CE}"/>
  </bookViews>
  <sheets>
    <sheet name="Rozpočet_2025_2026_2027" sheetId="1" r:id="rId1"/>
  </sheets>
  <definedNames>
    <definedName name="_xlnm.Print_Titles" localSheetId="0">Rozpočet_2025_2026_2027!$1:$2</definedName>
  </definedNames>
  <calcPr calcId="191029"/>
</workbook>
</file>

<file path=xl/calcChain.xml><?xml version="1.0" encoding="utf-8"?>
<calcChain xmlns="http://schemas.openxmlformats.org/spreadsheetml/2006/main">
  <c r="W439" i="1" l="1"/>
  <c r="W438" i="1"/>
  <c r="W440" i="1" s="1"/>
  <c r="W437" i="1"/>
  <c r="W433" i="1"/>
  <c r="W425" i="1"/>
  <c r="W424" i="1"/>
  <c r="W426" i="1" s="1"/>
  <c r="W420" i="1"/>
  <c r="W419" i="1"/>
  <c r="W415" i="1"/>
  <c r="W414" i="1"/>
  <c r="W413" i="1"/>
  <c r="W412" i="1"/>
  <c r="W411" i="1"/>
  <c r="W410" i="1"/>
  <c r="W409" i="1"/>
  <c r="W405" i="1"/>
  <c r="W401" i="1"/>
  <c r="W400" i="1"/>
  <c r="W402" i="1" s="1"/>
  <c r="W399" i="1"/>
  <c r="W398" i="1"/>
  <c r="W397" i="1"/>
  <c r="W396" i="1"/>
  <c r="W395" i="1"/>
  <c r="W394" i="1"/>
  <c r="W393" i="1"/>
  <c r="W392" i="1"/>
  <c r="W388" i="1"/>
  <c r="W389" i="1" s="1"/>
  <c r="W387" i="1"/>
  <c r="W383" i="1"/>
  <c r="W382" i="1"/>
  <c r="W384" i="1" s="1"/>
  <c r="W374" i="1"/>
  <c r="W373" i="1"/>
  <c r="W372" i="1"/>
  <c r="W371" i="1"/>
  <c r="W370" i="1"/>
  <c r="W369" i="1"/>
  <c r="W368" i="1"/>
  <c r="W367" i="1"/>
  <c r="W366" i="1"/>
  <c r="W365" i="1"/>
  <c r="W364" i="1"/>
  <c r="W375" i="1" s="1"/>
  <c r="W360" i="1"/>
  <c r="W359" i="1"/>
  <c r="W358" i="1"/>
  <c r="W357" i="1"/>
  <c r="W356" i="1"/>
  <c r="W355" i="1"/>
  <c r="W354" i="1"/>
  <c r="W350" i="1"/>
  <c r="W349" i="1"/>
  <c r="W345" i="1"/>
  <c r="W346" i="1" s="1"/>
  <c r="W341" i="1"/>
  <c r="W340" i="1"/>
  <c r="W339" i="1"/>
  <c r="W338" i="1"/>
  <c r="W342" i="1" s="1"/>
  <c r="W334" i="1"/>
  <c r="W333" i="1"/>
  <c r="W335" i="1" s="1"/>
  <c r="W329" i="1"/>
  <c r="W328" i="1"/>
  <c r="W327" i="1"/>
  <c r="W326" i="1"/>
  <c r="W325" i="1"/>
  <c r="W324" i="1"/>
  <c r="W323" i="1"/>
  <c r="W322" i="1"/>
  <c r="W321" i="1"/>
  <c r="W320" i="1"/>
  <c r="W319" i="1"/>
  <c r="W318" i="1"/>
  <c r="W317" i="1"/>
  <c r="W316" i="1"/>
  <c r="W315" i="1"/>
  <c r="W314" i="1"/>
  <c r="W313" i="1"/>
  <c r="W312" i="1"/>
  <c r="W311" i="1"/>
  <c r="W310" i="1"/>
  <c r="W309" i="1"/>
  <c r="W308" i="1"/>
  <c r="W307" i="1"/>
  <c r="W306" i="1"/>
  <c r="W330" i="1" s="1"/>
  <c r="W302" i="1"/>
  <c r="W301" i="1"/>
  <c r="W303" i="1" s="1"/>
  <c r="W297" i="1"/>
  <c r="W298" i="1" s="1"/>
  <c r="W296" i="1"/>
  <c r="W292" i="1"/>
  <c r="W291" i="1"/>
  <c r="W290" i="1"/>
  <c r="W286" i="1"/>
  <c r="W285" i="1"/>
  <c r="W287" i="1" s="1"/>
  <c r="W280" i="1"/>
  <c r="W279" i="1"/>
  <c r="W278" i="1"/>
  <c r="W277" i="1"/>
  <c r="W276" i="1"/>
  <c r="W275" i="1"/>
  <c r="W274" i="1"/>
  <c r="W281" i="1" s="1"/>
  <c r="W273" i="1"/>
  <c r="W269" i="1"/>
  <c r="W268" i="1"/>
  <c r="W267" i="1"/>
  <c r="W270" i="1" s="1"/>
  <c r="W263" i="1"/>
  <c r="W262" i="1"/>
  <c r="W261" i="1"/>
  <c r="W260" i="1"/>
  <c r="W259" i="1"/>
  <c r="W258" i="1"/>
  <c r="W257" i="1"/>
  <c r="W264" i="1" s="1"/>
  <c r="W256" i="1"/>
  <c r="W255" i="1"/>
  <c r="W251" i="1"/>
  <c r="W250" i="1"/>
  <c r="W249" i="1"/>
  <c r="W248" i="1"/>
  <c r="W247" i="1"/>
  <c r="W246" i="1"/>
  <c r="W245" i="1"/>
  <c r="W244" i="1"/>
  <c r="W243" i="1"/>
  <c r="W242" i="1"/>
  <c r="W241" i="1"/>
  <c r="W252" i="1" s="1"/>
  <c r="W237" i="1"/>
  <c r="W236" i="1"/>
  <c r="W235" i="1"/>
  <c r="W234" i="1"/>
  <c r="W230" i="1"/>
  <c r="W229" i="1"/>
  <c r="W225" i="1"/>
  <c r="W224" i="1"/>
  <c r="W223" i="1"/>
  <c r="W226" i="1" s="1"/>
  <c r="W222" i="1"/>
  <c r="W221" i="1"/>
  <c r="W220" i="1"/>
  <c r="W219" i="1"/>
  <c r="W218" i="1"/>
  <c r="W214" i="1"/>
  <c r="W213" i="1"/>
  <c r="W209" i="1"/>
  <c r="W208" i="1"/>
  <c r="W207" i="1"/>
  <c r="W206" i="1"/>
  <c r="W205" i="1"/>
  <c r="W204" i="1"/>
  <c r="W203" i="1"/>
  <c r="W202" i="1"/>
  <c r="W201" i="1"/>
  <c r="W200" i="1"/>
  <c r="W199" i="1"/>
  <c r="W210" i="1" s="1"/>
  <c r="W195" i="1"/>
  <c r="W194" i="1"/>
  <c r="W193" i="1"/>
  <c r="W192" i="1"/>
  <c r="W191" i="1"/>
  <c r="W190" i="1"/>
  <c r="W189" i="1"/>
  <c r="W188" i="1"/>
  <c r="W187" i="1"/>
  <c r="W186" i="1"/>
  <c r="W185" i="1"/>
  <c r="W196" i="1" s="1"/>
  <c r="W184" i="1"/>
  <c r="W183" i="1"/>
  <c r="W182" i="1"/>
  <c r="W181" i="1"/>
  <c r="W180" i="1"/>
  <c r="W179" i="1"/>
  <c r="W178" i="1"/>
  <c r="W177" i="1"/>
  <c r="W176" i="1"/>
  <c r="W175" i="1"/>
  <c r="W171" i="1"/>
  <c r="W170" i="1"/>
  <c r="W169" i="1"/>
  <c r="W168" i="1"/>
  <c r="W167" i="1"/>
  <c r="W166" i="1"/>
  <c r="W162" i="1"/>
  <c r="W161" i="1"/>
  <c r="W160" i="1"/>
  <c r="W159" i="1"/>
  <c r="W158" i="1"/>
  <c r="W157" i="1"/>
  <c r="W156" i="1"/>
  <c r="W155" i="1"/>
  <c r="W154" i="1"/>
  <c r="W153" i="1"/>
  <c r="W152" i="1"/>
  <c r="W151" i="1"/>
  <c r="W150" i="1"/>
  <c r="W149" i="1"/>
  <c r="W148" i="1"/>
  <c r="W147" i="1"/>
  <c r="W146" i="1"/>
  <c r="W145" i="1"/>
  <c r="W144" i="1"/>
  <c r="W143" i="1"/>
  <c r="W142" i="1"/>
  <c r="W141" i="1"/>
  <c r="W140" i="1"/>
  <c r="W139" i="1"/>
  <c r="W138" i="1"/>
  <c r="W137" i="1"/>
  <c r="W136" i="1"/>
  <c r="W135" i="1"/>
  <c r="W134" i="1"/>
  <c r="W133" i="1"/>
  <c r="W132" i="1"/>
  <c r="W131" i="1"/>
  <c r="W130" i="1"/>
  <c r="W129" i="1"/>
  <c r="W128" i="1"/>
  <c r="W127" i="1"/>
  <c r="W126" i="1"/>
  <c r="W125" i="1"/>
  <c r="W124" i="1"/>
  <c r="W123" i="1"/>
  <c r="W122" i="1"/>
  <c r="W121" i="1"/>
  <c r="W120" i="1"/>
  <c r="W119" i="1"/>
  <c r="W118" i="1"/>
  <c r="W117" i="1"/>
  <c r="W116" i="1"/>
  <c r="W115" i="1"/>
  <c r="W114" i="1"/>
  <c r="W113" i="1"/>
  <c r="W112" i="1"/>
  <c r="W111" i="1"/>
  <c r="W110" i="1"/>
  <c r="W109" i="1"/>
  <c r="W108" i="1"/>
  <c r="W107" i="1"/>
  <c r="W106" i="1"/>
  <c r="W105" i="1"/>
  <c r="W104" i="1"/>
  <c r="W103" i="1"/>
  <c r="W102" i="1"/>
  <c r="W101" i="1"/>
  <c r="W100" i="1"/>
  <c r="W99" i="1"/>
  <c r="W98" i="1"/>
  <c r="W97" i="1"/>
  <c r="W96" i="1"/>
  <c r="W95" i="1"/>
  <c r="W94" i="1"/>
  <c r="W93" i="1"/>
  <c r="W92" i="1"/>
  <c r="W91" i="1"/>
  <c r="W90" i="1"/>
  <c r="W89" i="1"/>
  <c r="W88" i="1"/>
  <c r="W87" i="1"/>
  <c r="W86" i="1"/>
  <c r="W85" i="1"/>
  <c r="W84" i="1"/>
  <c r="W83" i="1"/>
  <c r="W73" i="1"/>
  <c r="W72" i="1"/>
  <c r="W71" i="1"/>
  <c r="W70" i="1"/>
  <c r="W69" i="1"/>
  <c r="W68" i="1"/>
  <c r="W63" i="1"/>
  <c r="W62" i="1"/>
  <c r="W61" i="1"/>
  <c r="W65" i="1" s="1"/>
  <c r="W6" i="1"/>
  <c r="W7" i="1"/>
  <c r="W8" i="1"/>
  <c r="W9" i="1"/>
  <c r="W10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W32" i="1"/>
  <c r="W33" i="1"/>
  <c r="W34" i="1"/>
  <c r="W35" i="1"/>
  <c r="W36" i="1"/>
  <c r="W37" i="1"/>
  <c r="W38" i="1"/>
  <c r="W39" i="1"/>
  <c r="W40" i="1"/>
  <c r="W41" i="1"/>
  <c r="W42" i="1"/>
  <c r="W43" i="1"/>
  <c r="W44" i="1"/>
  <c r="W45" i="1"/>
  <c r="W46" i="1"/>
  <c r="W47" i="1"/>
  <c r="W48" i="1"/>
  <c r="W49" i="1"/>
  <c r="W50" i="1"/>
  <c r="W51" i="1"/>
  <c r="W52" i="1"/>
  <c r="W53" i="1"/>
  <c r="W54" i="1"/>
  <c r="W55" i="1"/>
  <c r="W56" i="1"/>
  <c r="W5" i="1"/>
  <c r="W434" i="1"/>
  <c r="W421" i="1"/>
  <c r="W406" i="1"/>
  <c r="W361" i="1"/>
  <c r="W351" i="1"/>
  <c r="W293" i="1"/>
  <c r="U281" i="1"/>
  <c r="W238" i="1"/>
  <c r="W215" i="1"/>
  <c r="W172" i="1"/>
  <c r="W75" i="1"/>
  <c r="U57" i="1"/>
  <c r="J416" i="1"/>
  <c r="J415" i="1"/>
  <c r="N415" i="1" s="1"/>
  <c r="S281" i="1"/>
  <c r="P281" i="1"/>
  <c r="J73" i="1"/>
  <c r="N73" i="1" s="1"/>
  <c r="R73" i="1" s="1"/>
  <c r="S421" i="1"/>
  <c r="J399" i="1"/>
  <c r="N399" i="1" s="1"/>
  <c r="R399" i="1" s="1"/>
  <c r="J398" i="1"/>
  <c r="N398" i="1" s="1"/>
  <c r="R398" i="1" s="1"/>
  <c r="P57" i="1"/>
  <c r="F421" i="1"/>
  <c r="S416" i="1"/>
  <c r="J420" i="1"/>
  <c r="N420" i="1" s="1"/>
  <c r="R420" i="1" s="1"/>
  <c r="N424" i="1"/>
  <c r="J68" i="1"/>
  <c r="N68" i="1" s="1"/>
  <c r="R68" i="1" s="1"/>
  <c r="J69" i="1"/>
  <c r="N69" i="1" s="1"/>
  <c r="R69" i="1" s="1"/>
  <c r="J70" i="1"/>
  <c r="N70" i="1" s="1"/>
  <c r="R70" i="1" s="1"/>
  <c r="J71" i="1"/>
  <c r="N71" i="1" s="1"/>
  <c r="J414" i="1"/>
  <c r="N414" i="1" s="1"/>
  <c r="R414" i="1" s="1"/>
  <c r="J413" i="1"/>
  <c r="N413" i="1" s="1"/>
  <c r="R413" i="1" s="1"/>
  <c r="J412" i="1"/>
  <c r="N412" i="1" s="1"/>
  <c r="R412" i="1" s="1"/>
  <c r="J409" i="1"/>
  <c r="N409" i="1" s="1"/>
  <c r="R409" i="1" s="1"/>
  <c r="J410" i="1"/>
  <c r="N410" i="1" s="1"/>
  <c r="R410" i="1" s="1"/>
  <c r="J365" i="1"/>
  <c r="N365" i="1" s="1"/>
  <c r="J314" i="1"/>
  <c r="N314" i="1" s="1"/>
  <c r="R314" i="1" s="1"/>
  <c r="J320" i="1"/>
  <c r="N320" i="1" s="1"/>
  <c r="R320" i="1" s="1"/>
  <c r="J317" i="1"/>
  <c r="N317" i="1" s="1"/>
  <c r="R317" i="1" s="1"/>
  <c r="J316" i="1"/>
  <c r="N316" i="1" s="1"/>
  <c r="R316" i="1" s="1"/>
  <c r="J315" i="1"/>
  <c r="N315" i="1" s="1"/>
  <c r="R315" i="1" s="1"/>
  <c r="S287" i="1"/>
  <c r="S270" i="1"/>
  <c r="S264" i="1"/>
  <c r="S252" i="1"/>
  <c r="S238" i="1"/>
  <c r="S231" i="1"/>
  <c r="S226" i="1"/>
  <c r="J221" i="1"/>
  <c r="N221" i="1" s="1"/>
  <c r="J222" i="1"/>
  <c r="N222" i="1" s="1"/>
  <c r="R222" i="1" s="1"/>
  <c r="J223" i="1"/>
  <c r="N223" i="1" s="1"/>
  <c r="R223" i="1" s="1"/>
  <c r="J224" i="1"/>
  <c r="J225" i="1"/>
  <c r="N225" i="1" s="1"/>
  <c r="R225" i="1" s="1"/>
  <c r="F226" i="1"/>
  <c r="S215" i="1"/>
  <c r="S196" i="1"/>
  <c r="S172" i="1"/>
  <c r="S163" i="1"/>
  <c r="S75" i="1"/>
  <c r="F75" i="1"/>
  <c r="W442" i="1" l="1"/>
  <c r="W416" i="1"/>
  <c r="W428" i="1" s="1"/>
  <c r="W231" i="1"/>
  <c r="W163" i="1"/>
  <c r="W377" i="1" s="1"/>
  <c r="W58" i="1"/>
  <c r="W77" i="1" s="1"/>
  <c r="N416" i="1"/>
  <c r="R415" i="1"/>
  <c r="R416" i="1" s="1"/>
  <c r="J226" i="1"/>
  <c r="R221" i="1"/>
  <c r="N224" i="1"/>
  <c r="R224" i="1" s="1"/>
  <c r="S58" i="1"/>
  <c r="J54" i="1"/>
  <c r="N54" i="1" s="1"/>
  <c r="R54" i="1" s="1"/>
  <c r="J281" i="1"/>
  <c r="R424" i="1"/>
  <c r="J366" i="1"/>
  <c r="N366" i="1" s="1"/>
  <c r="R366" i="1" s="1"/>
  <c r="R326" i="1"/>
  <c r="N280" i="1"/>
  <c r="R280" i="1" s="1"/>
  <c r="N279" i="1"/>
  <c r="R279" i="1" s="1"/>
  <c r="N278" i="1"/>
  <c r="R278" i="1" s="1"/>
  <c r="N277" i="1"/>
  <c r="R277" i="1" s="1"/>
  <c r="N276" i="1"/>
  <c r="R276" i="1" s="1"/>
  <c r="N275" i="1"/>
  <c r="R275" i="1" s="1"/>
  <c r="N274" i="1"/>
  <c r="R274" i="1" s="1"/>
  <c r="N273" i="1"/>
  <c r="R273" i="1" s="1"/>
  <c r="N262" i="1"/>
  <c r="R262" i="1" s="1"/>
  <c r="N246" i="1"/>
  <c r="R246" i="1" s="1"/>
  <c r="R94" i="1"/>
  <c r="S298" i="1"/>
  <c r="S440" i="1"/>
  <c r="S426" i="1"/>
  <c r="S402" i="1"/>
  <c r="S375" i="1"/>
  <c r="J372" i="1"/>
  <c r="N372" i="1" s="1"/>
  <c r="R372" i="1" s="1"/>
  <c r="S361" i="1"/>
  <c r="S351" i="1"/>
  <c r="S346" i="1"/>
  <c r="S342" i="1"/>
  <c r="S335" i="1"/>
  <c r="S330" i="1"/>
  <c r="J329" i="1"/>
  <c r="N329" i="1" s="1"/>
  <c r="R329" i="1" s="1"/>
  <c r="S303" i="1"/>
  <c r="S293" i="1"/>
  <c r="J242" i="1"/>
  <c r="N242" i="1" s="1"/>
  <c r="R242" i="1" s="1"/>
  <c r="J218" i="1"/>
  <c r="J220" i="1"/>
  <c r="J94" i="1"/>
  <c r="J400" i="1"/>
  <c r="N400" i="1" s="1"/>
  <c r="R400" i="1" s="1"/>
  <c r="J32" i="1"/>
  <c r="N32" i="1" s="1"/>
  <c r="R32" i="1" s="1"/>
  <c r="J401" i="1"/>
  <c r="N401" i="1" s="1"/>
  <c r="R401" i="1" s="1"/>
  <c r="W444" i="1" l="1"/>
  <c r="W450" i="1" s="1"/>
  <c r="N226" i="1"/>
  <c r="R226" i="1"/>
  <c r="N281" i="1"/>
  <c r="R281" i="1"/>
  <c r="J439" i="1"/>
  <c r="N439" i="1" s="1"/>
  <c r="R439" i="1" s="1"/>
  <c r="J438" i="1"/>
  <c r="N438" i="1" s="1"/>
  <c r="R438" i="1" s="1"/>
  <c r="J437" i="1"/>
  <c r="N437" i="1" s="1"/>
  <c r="R437" i="1" s="1"/>
  <c r="J433" i="1"/>
  <c r="N433" i="1" s="1"/>
  <c r="J425" i="1"/>
  <c r="N425" i="1" s="1"/>
  <c r="R425" i="1" s="1"/>
  <c r="J419" i="1"/>
  <c r="J411" i="1"/>
  <c r="J405" i="1"/>
  <c r="N405" i="1" s="1"/>
  <c r="J397" i="1"/>
  <c r="N397" i="1" s="1"/>
  <c r="R397" i="1" s="1"/>
  <c r="J396" i="1"/>
  <c r="N396" i="1" s="1"/>
  <c r="R396" i="1" s="1"/>
  <c r="J395" i="1"/>
  <c r="N395" i="1" s="1"/>
  <c r="R395" i="1" s="1"/>
  <c r="J394" i="1"/>
  <c r="N394" i="1" s="1"/>
  <c r="R394" i="1" s="1"/>
  <c r="J393" i="1"/>
  <c r="N393" i="1" s="1"/>
  <c r="R393" i="1" s="1"/>
  <c r="J392" i="1"/>
  <c r="N392" i="1" s="1"/>
  <c r="R392" i="1" s="1"/>
  <c r="J388" i="1"/>
  <c r="N388" i="1" s="1"/>
  <c r="R388" i="1" s="1"/>
  <c r="J387" i="1"/>
  <c r="N387" i="1" s="1"/>
  <c r="R387" i="1" s="1"/>
  <c r="J383" i="1"/>
  <c r="N383" i="1" s="1"/>
  <c r="R383" i="1" s="1"/>
  <c r="J382" i="1"/>
  <c r="N382" i="1" s="1"/>
  <c r="R382" i="1" s="1"/>
  <c r="J374" i="1"/>
  <c r="N374" i="1" s="1"/>
  <c r="R374" i="1" s="1"/>
  <c r="J373" i="1"/>
  <c r="N373" i="1" s="1"/>
  <c r="R373" i="1" s="1"/>
  <c r="J371" i="1"/>
  <c r="N371" i="1" s="1"/>
  <c r="R371" i="1" s="1"/>
  <c r="J370" i="1"/>
  <c r="N370" i="1" s="1"/>
  <c r="R370" i="1" s="1"/>
  <c r="J369" i="1"/>
  <c r="N369" i="1" s="1"/>
  <c r="R369" i="1" s="1"/>
  <c r="J368" i="1"/>
  <c r="N368" i="1" s="1"/>
  <c r="R368" i="1" s="1"/>
  <c r="J367" i="1"/>
  <c r="N367" i="1" s="1"/>
  <c r="R367" i="1" s="1"/>
  <c r="J364" i="1"/>
  <c r="N364" i="1" s="1"/>
  <c r="R364" i="1" s="1"/>
  <c r="J360" i="1"/>
  <c r="N360" i="1" s="1"/>
  <c r="R360" i="1" s="1"/>
  <c r="J359" i="1"/>
  <c r="N359" i="1" s="1"/>
  <c r="R359" i="1" s="1"/>
  <c r="J358" i="1"/>
  <c r="N358" i="1" s="1"/>
  <c r="R358" i="1" s="1"/>
  <c r="J357" i="1"/>
  <c r="N357" i="1" s="1"/>
  <c r="R357" i="1" s="1"/>
  <c r="J356" i="1"/>
  <c r="N356" i="1" s="1"/>
  <c r="R356" i="1" s="1"/>
  <c r="J355" i="1"/>
  <c r="N355" i="1" s="1"/>
  <c r="R355" i="1" s="1"/>
  <c r="J354" i="1"/>
  <c r="N354" i="1" s="1"/>
  <c r="R354" i="1" s="1"/>
  <c r="J350" i="1"/>
  <c r="N350" i="1" s="1"/>
  <c r="R350" i="1" s="1"/>
  <c r="J349" i="1"/>
  <c r="N349" i="1" s="1"/>
  <c r="R349" i="1" s="1"/>
  <c r="J345" i="1"/>
  <c r="N345" i="1" s="1"/>
  <c r="J341" i="1"/>
  <c r="N341" i="1" s="1"/>
  <c r="R341" i="1" s="1"/>
  <c r="J340" i="1"/>
  <c r="N340" i="1" s="1"/>
  <c r="R340" i="1" s="1"/>
  <c r="J339" i="1"/>
  <c r="N339" i="1" s="1"/>
  <c r="R339" i="1" s="1"/>
  <c r="J338" i="1"/>
  <c r="N338" i="1" s="1"/>
  <c r="R338" i="1" s="1"/>
  <c r="J334" i="1"/>
  <c r="N334" i="1" s="1"/>
  <c r="R334" i="1" s="1"/>
  <c r="J333" i="1"/>
  <c r="N333" i="1" s="1"/>
  <c r="R333" i="1" s="1"/>
  <c r="J327" i="1"/>
  <c r="N327" i="1" s="1"/>
  <c r="R327" i="1" s="1"/>
  <c r="J325" i="1"/>
  <c r="N325" i="1" s="1"/>
  <c r="R325" i="1" s="1"/>
  <c r="J324" i="1"/>
  <c r="N324" i="1" s="1"/>
  <c r="R324" i="1" s="1"/>
  <c r="J323" i="1"/>
  <c r="N323" i="1" s="1"/>
  <c r="R323" i="1" s="1"/>
  <c r="J322" i="1"/>
  <c r="N322" i="1" s="1"/>
  <c r="R322" i="1" s="1"/>
  <c r="J321" i="1"/>
  <c r="N321" i="1" s="1"/>
  <c r="R321" i="1" s="1"/>
  <c r="J319" i="1"/>
  <c r="N319" i="1" s="1"/>
  <c r="R319" i="1" s="1"/>
  <c r="J318" i="1"/>
  <c r="N318" i="1" s="1"/>
  <c r="R318" i="1" s="1"/>
  <c r="J313" i="1"/>
  <c r="N313" i="1" s="1"/>
  <c r="R313" i="1" s="1"/>
  <c r="J312" i="1"/>
  <c r="N312" i="1" s="1"/>
  <c r="R312" i="1" s="1"/>
  <c r="J311" i="1"/>
  <c r="N311" i="1" s="1"/>
  <c r="R311" i="1" s="1"/>
  <c r="J310" i="1"/>
  <c r="N310" i="1" s="1"/>
  <c r="R310" i="1" s="1"/>
  <c r="J309" i="1"/>
  <c r="N309" i="1" s="1"/>
  <c r="R309" i="1" s="1"/>
  <c r="J308" i="1"/>
  <c r="N308" i="1" s="1"/>
  <c r="R308" i="1" s="1"/>
  <c r="J307" i="1"/>
  <c r="N307" i="1" s="1"/>
  <c r="R307" i="1" s="1"/>
  <c r="J306" i="1"/>
  <c r="N306" i="1" s="1"/>
  <c r="R306" i="1" s="1"/>
  <c r="J302" i="1"/>
  <c r="N302" i="1" s="1"/>
  <c r="R302" i="1" s="1"/>
  <c r="J301" i="1"/>
  <c r="N301" i="1" s="1"/>
  <c r="R301" i="1" s="1"/>
  <c r="J297" i="1"/>
  <c r="N297" i="1" s="1"/>
  <c r="R297" i="1" s="1"/>
  <c r="J296" i="1"/>
  <c r="N296" i="1" s="1"/>
  <c r="R296" i="1" s="1"/>
  <c r="J292" i="1"/>
  <c r="N292" i="1" s="1"/>
  <c r="R292" i="1" s="1"/>
  <c r="J291" i="1"/>
  <c r="N291" i="1" s="1"/>
  <c r="R291" i="1" s="1"/>
  <c r="J290" i="1"/>
  <c r="N290" i="1" s="1"/>
  <c r="R290" i="1" s="1"/>
  <c r="J286" i="1"/>
  <c r="N286" i="1" s="1"/>
  <c r="R286" i="1" s="1"/>
  <c r="J285" i="1"/>
  <c r="N285" i="1" s="1"/>
  <c r="R285" i="1" s="1"/>
  <c r="J269" i="1"/>
  <c r="N269" i="1" s="1"/>
  <c r="R269" i="1" s="1"/>
  <c r="J268" i="1"/>
  <c r="N268" i="1" s="1"/>
  <c r="R268" i="1" s="1"/>
  <c r="J267" i="1"/>
  <c r="N267" i="1" s="1"/>
  <c r="R267" i="1" s="1"/>
  <c r="J263" i="1"/>
  <c r="N263" i="1" s="1"/>
  <c r="R263" i="1" s="1"/>
  <c r="J261" i="1"/>
  <c r="N261" i="1" s="1"/>
  <c r="R261" i="1" s="1"/>
  <c r="J260" i="1"/>
  <c r="N260" i="1" s="1"/>
  <c r="R260" i="1" s="1"/>
  <c r="J259" i="1"/>
  <c r="N259" i="1" s="1"/>
  <c r="R259" i="1" s="1"/>
  <c r="J258" i="1"/>
  <c r="N258" i="1" s="1"/>
  <c r="R258" i="1" s="1"/>
  <c r="J257" i="1"/>
  <c r="N257" i="1" s="1"/>
  <c r="R257" i="1" s="1"/>
  <c r="J256" i="1"/>
  <c r="N256" i="1" s="1"/>
  <c r="R256" i="1" s="1"/>
  <c r="J255" i="1"/>
  <c r="N255" i="1" s="1"/>
  <c r="R255" i="1" s="1"/>
  <c r="J251" i="1"/>
  <c r="N251" i="1" s="1"/>
  <c r="R251" i="1" s="1"/>
  <c r="J250" i="1"/>
  <c r="N250" i="1" s="1"/>
  <c r="R250" i="1" s="1"/>
  <c r="J249" i="1"/>
  <c r="N249" i="1" s="1"/>
  <c r="R249" i="1" s="1"/>
  <c r="J248" i="1"/>
  <c r="N248" i="1" s="1"/>
  <c r="R248" i="1" s="1"/>
  <c r="J247" i="1"/>
  <c r="N247" i="1" s="1"/>
  <c r="R247" i="1" s="1"/>
  <c r="J245" i="1"/>
  <c r="N245" i="1" s="1"/>
  <c r="R245" i="1" s="1"/>
  <c r="J244" i="1"/>
  <c r="N244" i="1" s="1"/>
  <c r="R244" i="1" s="1"/>
  <c r="J243" i="1"/>
  <c r="N243" i="1" s="1"/>
  <c r="R243" i="1" s="1"/>
  <c r="J241" i="1"/>
  <c r="N241" i="1" s="1"/>
  <c r="R241" i="1" s="1"/>
  <c r="J237" i="1"/>
  <c r="N237" i="1" s="1"/>
  <c r="R237" i="1" s="1"/>
  <c r="J236" i="1"/>
  <c r="N236" i="1" s="1"/>
  <c r="R236" i="1" s="1"/>
  <c r="J235" i="1"/>
  <c r="N235" i="1" s="1"/>
  <c r="R235" i="1" s="1"/>
  <c r="J234" i="1"/>
  <c r="N234" i="1" s="1"/>
  <c r="R234" i="1" s="1"/>
  <c r="J230" i="1"/>
  <c r="N230" i="1" s="1"/>
  <c r="R230" i="1" s="1"/>
  <c r="J229" i="1"/>
  <c r="N229" i="1" s="1"/>
  <c r="R229" i="1" s="1"/>
  <c r="J214" i="1"/>
  <c r="N214" i="1" s="1"/>
  <c r="R214" i="1" s="1"/>
  <c r="J213" i="1"/>
  <c r="N213" i="1" s="1"/>
  <c r="R213" i="1" s="1"/>
  <c r="J209" i="1"/>
  <c r="N209" i="1" s="1"/>
  <c r="R209" i="1" s="1"/>
  <c r="J208" i="1"/>
  <c r="N208" i="1" s="1"/>
  <c r="R208" i="1" s="1"/>
  <c r="J207" i="1"/>
  <c r="N207" i="1" s="1"/>
  <c r="R207" i="1" s="1"/>
  <c r="J206" i="1"/>
  <c r="N206" i="1" s="1"/>
  <c r="R206" i="1" s="1"/>
  <c r="J205" i="1"/>
  <c r="N205" i="1" s="1"/>
  <c r="R205" i="1" s="1"/>
  <c r="J204" i="1"/>
  <c r="N204" i="1" s="1"/>
  <c r="R204" i="1" s="1"/>
  <c r="J203" i="1"/>
  <c r="N203" i="1" s="1"/>
  <c r="R203" i="1" s="1"/>
  <c r="J202" i="1"/>
  <c r="N202" i="1" s="1"/>
  <c r="R202" i="1" s="1"/>
  <c r="J201" i="1"/>
  <c r="N201" i="1" s="1"/>
  <c r="R201" i="1" s="1"/>
  <c r="J200" i="1"/>
  <c r="N200" i="1" s="1"/>
  <c r="R200" i="1" s="1"/>
  <c r="J199" i="1"/>
  <c r="N199" i="1" s="1"/>
  <c r="R199" i="1" s="1"/>
  <c r="J195" i="1"/>
  <c r="N195" i="1" s="1"/>
  <c r="R195" i="1" s="1"/>
  <c r="J194" i="1"/>
  <c r="N194" i="1" s="1"/>
  <c r="R194" i="1" s="1"/>
  <c r="J193" i="1"/>
  <c r="N193" i="1" s="1"/>
  <c r="R193" i="1" s="1"/>
  <c r="J192" i="1"/>
  <c r="N192" i="1" s="1"/>
  <c r="R192" i="1" s="1"/>
  <c r="J191" i="1"/>
  <c r="N191" i="1" s="1"/>
  <c r="R191" i="1" s="1"/>
  <c r="J190" i="1"/>
  <c r="N190" i="1" s="1"/>
  <c r="R190" i="1" s="1"/>
  <c r="J189" i="1"/>
  <c r="N189" i="1" s="1"/>
  <c r="R189" i="1" s="1"/>
  <c r="J188" i="1"/>
  <c r="N188" i="1" s="1"/>
  <c r="R188" i="1" s="1"/>
  <c r="J187" i="1"/>
  <c r="N187" i="1" s="1"/>
  <c r="R187" i="1" s="1"/>
  <c r="J186" i="1"/>
  <c r="N186" i="1" s="1"/>
  <c r="R186" i="1" s="1"/>
  <c r="J185" i="1"/>
  <c r="N185" i="1" s="1"/>
  <c r="R185" i="1" s="1"/>
  <c r="J184" i="1"/>
  <c r="N184" i="1" s="1"/>
  <c r="R184" i="1" s="1"/>
  <c r="J183" i="1"/>
  <c r="N183" i="1" s="1"/>
  <c r="R183" i="1" s="1"/>
  <c r="J182" i="1"/>
  <c r="N182" i="1" s="1"/>
  <c r="R182" i="1" s="1"/>
  <c r="J181" i="1"/>
  <c r="N181" i="1" s="1"/>
  <c r="R181" i="1" s="1"/>
  <c r="J180" i="1"/>
  <c r="N180" i="1" s="1"/>
  <c r="R180" i="1" s="1"/>
  <c r="J179" i="1"/>
  <c r="N179" i="1" s="1"/>
  <c r="R179" i="1" s="1"/>
  <c r="J178" i="1"/>
  <c r="N178" i="1" s="1"/>
  <c r="R178" i="1" s="1"/>
  <c r="J177" i="1"/>
  <c r="N177" i="1" s="1"/>
  <c r="R177" i="1" s="1"/>
  <c r="J176" i="1"/>
  <c r="N176" i="1" s="1"/>
  <c r="R176" i="1" s="1"/>
  <c r="J175" i="1"/>
  <c r="N175" i="1" s="1"/>
  <c r="R175" i="1" s="1"/>
  <c r="J171" i="1"/>
  <c r="N171" i="1" s="1"/>
  <c r="R171" i="1" s="1"/>
  <c r="J170" i="1"/>
  <c r="N170" i="1" s="1"/>
  <c r="R170" i="1" s="1"/>
  <c r="J169" i="1"/>
  <c r="N169" i="1" s="1"/>
  <c r="R169" i="1" s="1"/>
  <c r="J168" i="1"/>
  <c r="N168" i="1" s="1"/>
  <c r="R168" i="1" s="1"/>
  <c r="J167" i="1"/>
  <c r="N167" i="1" s="1"/>
  <c r="R167" i="1" s="1"/>
  <c r="J166" i="1"/>
  <c r="N166" i="1" s="1"/>
  <c r="R166" i="1" s="1"/>
  <c r="J84" i="1"/>
  <c r="N84" i="1" s="1"/>
  <c r="R84" i="1" s="1"/>
  <c r="J85" i="1"/>
  <c r="N85" i="1" s="1"/>
  <c r="R85" i="1" s="1"/>
  <c r="J86" i="1"/>
  <c r="N86" i="1" s="1"/>
  <c r="R86" i="1" s="1"/>
  <c r="J87" i="1"/>
  <c r="N87" i="1" s="1"/>
  <c r="R87" i="1" s="1"/>
  <c r="J88" i="1"/>
  <c r="N88" i="1" s="1"/>
  <c r="R88" i="1" s="1"/>
  <c r="J89" i="1"/>
  <c r="N89" i="1" s="1"/>
  <c r="R89" i="1" s="1"/>
  <c r="J90" i="1"/>
  <c r="N90" i="1" s="1"/>
  <c r="R90" i="1" s="1"/>
  <c r="J91" i="1"/>
  <c r="N91" i="1" s="1"/>
  <c r="R91" i="1" s="1"/>
  <c r="J92" i="1"/>
  <c r="N92" i="1" s="1"/>
  <c r="R92" i="1" s="1"/>
  <c r="J93" i="1"/>
  <c r="N93" i="1" s="1"/>
  <c r="R93" i="1" s="1"/>
  <c r="J95" i="1"/>
  <c r="N95" i="1" s="1"/>
  <c r="R95" i="1" s="1"/>
  <c r="J96" i="1"/>
  <c r="N96" i="1" s="1"/>
  <c r="R96" i="1" s="1"/>
  <c r="J97" i="1"/>
  <c r="N97" i="1" s="1"/>
  <c r="R97" i="1" s="1"/>
  <c r="J98" i="1"/>
  <c r="N98" i="1" s="1"/>
  <c r="R98" i="1" s="1"/>
  <c r="J99" i="1"/>
  <c r="N99" i="1" s="1"/>
  <c r="R99" i="1" s="1"/>
  <c r="J100" i="1"/>
  <c r="N100" i="1" s="1"/>
  <c r="R100" i="1" s="1"/>
  <c r="J101" i="1"/>
  <c r="N101" i="1" s="1"/>
  <c r="R101" i="1" s="1"/>
  <c r="J102" i="1"/>
  <c r="N102" i="1" s="1"/>
  <c r="R102" i="1" s="1"/>
  <c r="J103" i="1"/>
  <c r="N103" i="1" s="1"/>
  <c r="R103" i="1" s="1"/>
  <c r="J104" i="1"/>
  <c r="N104" i="1" s="1"/>
  <c r="R104" i="1" s="1"/>
  <c r="J105" i="1"/>
  <c r="N105" i="1" s="1"/>
  <c r="R105" i="1" s="1"/>
  <c r="J106" i="1"/>
  <c r="N106" i="1" s="1"/>
  <c r="R106" i="1" s="1"/>
  <c r="J107" i="1"/>
  <c r="N107" i="1" s="1"/>
  <c r="R107" i="1" s="1"/>
  <c r="J108" i="1"/>
  <c r="N108" i="1" s="1"/>
  <c r="R108" i="1" s="1"/>
  <c r="J109" i="1"/>
  <c r="N109" i="1" s="1"/>
  <c r="R109" i="1" s="1"/>
  <c r="J110" i="1"/>
  <c r="N110" i="1" s="1"/>
  <c r="R110" i="1" s="1"/>
  <c r="J111" i="1"/>
  <c r="N111" i="1" s="1"/>
  <c r="R111" i="1" s="1"/>
  <c r="J112" i="1"/>
  <c r="N112" i="1" s="1"/>
  <c r="R112" i="1" s="1"/>
  <c r="J113" i="1"/>
  <c r="N113" i="1" s="1"/>
  <c r="R113" i="1" s="1"/>
  <c r="J114" i="1"/>
  <c r="N114" i="1" s="1"/>
  <c r="R114" i="1" s="1"/>
  <c r="J115" i="1"/>
  <c r="N115" i="1" s="1"/>
  <c r="R115" i="1" s="1"/>
  <c r="J116" i="1"/>
  <c r="N116" i="1" s="1"/>
  <c r="R116" i="1" s="1"/>
  <c r="J117" i="1"/>
  <c r="N117" i="1" s="1"/>
  <c r="R117" i="1" s="1"/>
  <c r="J118" i="1"/>
  <c r="N118" i="1" s="1"/>
  <c r="R118" i="1" s="1"/>
  <c r="J119" i="1"/>
  <c r="N119" i="1" s="1"/>
  <c r="R119" i="1" s="1"/>
  <c r="J120" i="1"/>
  <c r="N120" i="1" s="1"/>
  <c r="R120" i="1" s="1"/>
  <c r="J121" i="1"/>
  <c r="N121" i="1" s="1"/>
  <c r="R121" i="1" s="1"/>
  <c r="J122" i="1"/>
  <c r="N122" i="1" s="1"/>
  <c r="R122" i="1" s="1"/>
  <c r="J123" i="1"/>
  <c r="N123" i="1" s="1"/>
  <c r="R123" i="1" s="1"/>
  <c r="J124" i="1"/>
  <c r="N124" i="1" s="1"/>
  <c r="R124" i="1" s="1"/>
  <c r="J125" i="1"/>
  <c r="N125" i="1" s="1"/>
  <c r="R125" i="1" s="1"/>
  <c r="J126" i="1"/>
  <c r="N126" i="1" s="1"/>
  <c r="R126" i="1" s="1"/>
  <c r="J127" i="1"/>
  <c r="N127" i="1" s="1"/>
  <c r="R127" i="1" s="1"/>
  <c r="J128" i="1"/>
  <c r="N128" i="1" s="1"/>
  <c r="R128" i="1" s="1"/>
  <c r="J129" i="1"/>
  <c r="N129" i="1" s="1"/>
  <c r="R129" i="1" s="1"/>
  <c r="J130" i="1"/>
  <c r="N130" i="1" s="1"/>
  <c r="R130" i="1" s="1"/>
  <c r="J131" i="1"/>
  <c r="N131" i="1" s="1"/>
  <c r="R131" i="1" s="1"/>
  <c r="J132" i="1"/>
  <c r="N132" i="1" s="1"/>
  <c r="R132" i="1" s="1"/>
  <c r="J133" i="1"/>
  <c r="N133" i="1" s="1"/>
  <c r="R133" i="1" s="1"/>
  <c r="J134" i="1"/>
  <c r="N134" i="1" s="1"/>
  <c r="R134" i="1" s="1"/>
  <c r="J135" i="1"/>
  <c r="N135" i="1" s="1"/>
  <c r="R135" i="1" s="1"/>
  <c r="J136" i="1"/>
  <c r="N136" i="1" s="1"/>
  <c r="R136" i="1" s="1"/>
  <c r="J137" i="1"/>
  <c r="N137" i="1" s="1"/>
  <c r="R137" i="1" s="1"/>
  <c r="J138" i="1"/>
  <c r="N138" i="1" s="1"/>
  <c r="R138" i="1" s="1"/>
  <c r="J139" i="1"/>
  <c r="N139" i="1" s="1"/>
  <c r="R139" i="1" s="1"/>
  <c r="J140" i="1"/>
  <c r="N140" i="1" s="1"/>
  <c r="R140" i="1" s="1"/>
  <c r="J141" i="1"/>
  <c r="N141" i="1" s="1"/>
  <c r="R141" i="1" s="1"/>
  <c r="J142" i="1"/>
  <c r="N142" i="1" s="1"/>
  <c r="R142" i="1" s="1"/>
  <c r="J143" i="1"/>
  <c r="N143" i="1" s="1"/>
  <c r="R143" i="1" s="1"/>
  <c r="J144" i="1"/>
  <c r="N144" i="1" s="1"/>
  <c r="R144" i="1" s="1"/>
  <c r="J145" i="1"/>
  <c r="N145" i="1" s="1"/>
  <c r="R145" i="1" s="1"/>
  <c r="J146" i="1"/>
  <c r="N146" i="1" s="1"/>
  <c r="R146" i="1" s="1"/>
  <c r="J147" i="1"/>
  <c r="N147" i="1" s="1"/>
  <c r="R147" i="1" s="1"/>
  <c r="J148" i="1"/>
  <c r="N148" i="1" s="1"/>
  <c r="R148" i="1" s="1"/>
  <c r="J149" i="1"/>
  <c r="N149" i="1" s="1"/>
  <c r="R149" i="1" s="1"/>
  <c r="J150" i="1"/>
  <c r="N150" i="1" s="1"/>
  <c r="R150" i="1" s="1"/>
  <c r="J151" i="1"/>
  <c r="N151" i="1" s="1"/>
  <c r="R151" i="1" s="1"/>
  <c r="J152" i="1"/>
  <c r="N152" i="1" s="1"/>
  <c r="R152" i="1" s="1"/>
  <c r="J153" i="1"/>
  <c r="N153" i="1" s="1"/>
  <c r="R153" i="1" s="1"/>
  <c r="J154" i="1"/>
  <c r="N154" i="1" s="1"/>
  <c r="R154" i="1" s="1"/>
  <c r="J155" i="1"/>
  <c r="N155" i="1" s="1"/>
  <c r="R155" i="1" s="1"/>
  <c r="J156" i="1"/>
  <c r="N156" i="1" s="1"/>
  <c r="R156" i="1" s="1"/>
  <c r="J157" i="1"/>
  <c r="N157" i="1" s="1"/>
  <c r="R157" i="1" s="1"/>
  <c r="J158" i="1"/>
  <c r="N158" i="1" s="1"/>
  <c r="R158" i="1" s="1"/>
  <c r="J159" i="1"/>
  <c r="N159" i="1" s="1"/>
  <c r="R159" i="1" s="1"/>
  <c r="J160" i="1"/>
  <c r="N160" i="1" s="1"/>
  <c r="R160" i="1" s="1"/>
  <c r="J161" i="1"/>
  <c r="N161" i="1" s="1"/>
  <c r="R161" i="1" s="1"/>
  <c r="J162" i="1"/>
  <c r="N162" i="1" s="1"/>
  <c r="R162" i="1" s="1"/>
  <c r="J83" i="1"/>
  <c r="N83" i="1" s="1"/>
  <c r="R83" i="1" s="1"/>
  <c r="J72" i="1"/>
  <c r="N72" i="1" s="1"/>
  <c r="R72" i="1" s="1"/>
  <c r="J63" i="1"/>
  <c r="N63" i="1" s="1"/>
  <c r="R63" i="1" s="1"/>
  <c r="J62" i="1"/>
  <c r="N62" i="1" s="1"/>
  <c r="R62" i="1" s="1"/>
  <c r="J61" i="1"/>
  <c r="N61" i="1" s="1"/>
  <c r="R61" i="1" s="1"/>
  <c r="J51" i="1"/>
  <c r="N51" i="1" s="1"/>
  <c r="R51" i="1" s="1"/>
  <c r="J52" i="1"/>
  <c r="N52" i="1" s="1"/>
  <c r="R52" i="1" s="1"/>
  <c r="J53" i="1"/>
  <c r="N53" i="1" s="1"/>
  <c r="R53" i="1" s="1"/>
  <c r="J55" i="1"/>
  <c r="N55" i="1" s="1"/>
  <c r="R55" i="1" s="1"/>
  <c r="J56" i="1"/>
  <c r="N56" i="1" s="1"/>
  <c r="R56" i="1" s="1"/>
  <c r="J34" i="1"/>
  <c r="N34" i="1" s="1"/>
  <c r="R34" i="1" s="1"/>
  <c r="J35" i="1"/>
  <c r="N35" i="1" s="1"/>
  <c r="R35" i="1" s="1"/>
  <c r="J36" i="1"/>
  <c r="N36" i="1" s="1"/>
  <c r="R36" i="1" s="1"/>
  <c r="J37" i="1"/>
  <c r="N37" i="1" s="1"/>
  <c r="R37" i="1" s="1"/>
  <c r="J38" i="1"/>
  <c r="N38" i="1" s="1"/>
  <c r="R38" i="1" s="1"/>
  <c r="J39" i="1"/>
  <c r="N39" i="1" s="1"/>
  <c r="R39" i="1" s="1"/>
  <c r="J40" i="1"/>
  <c r="N40" i="1" s="1"/>
  <c r="R40" i="1" s="1"/>
  <c r="J41" i="1"/>
  <c r="N41" i="1" s="1"/>
  <c r="R41" i="1" s="1"/>
  <c r="J42" i="1"/>
  <c r="N42" i="1" s="1"/>
  <c r="R42" i="1" s="1"/>
  <c r="J43" i="1"/>
  <c r="N43" i="1" s="1"/>
  <c r="R43" i="1" s="1"/>
  <c r="J44" i="1"/>
  <c r="N44" i="1" s="1"/>
  <c r="R44" i="1" s="1"/>
  <c r="J45" i="1"/>
  <c r="N45" i="1" s="1"/>
  <c r="R45" i="1" s="1"/>
  <c r="J46" i="1"/>
  <c r="N46" i="1" s="1"/>
  <c r="R46" i="1" s="1"/>
  <c r="J47" i="1"/>
  <c r="N47" i="1" s="1"/>
  <c r="R47" i="1" s="1"/>
  <c r="J48" i="1"/>
  <c r="N48" i="1" s="1"/>
  <c r="R48" i="1" s="1"/>
  <c r="J49" i="1"/>
  <c r="N49" i="1" s="1"/>
  <c r="R49" i="1" s="1"/>
  <c r="J50" i="1"/>
  <c r="N50" i="1" s="1"/>
  <c r="R50" i="1" s="1"/>
  <c r="J33" i="1"/>
  <c r="N33" i="1" s="1"/>
  <c r="R33" i="1" s="1"/>
  <c r="J6" i="1"/>
  <c r="N6" i="1" s="1"/>
  <c r="R6" i="1" s="1"/>
  <c r="J7" i="1"/>
  <c r="N7" i="1" s="1"/>
  <c r="R7" i="1" s="1"/>
  <c r="J8" i="1"/>
  <c r="N8" i="1" s="1"/>
  <c r="R8" i="1" s="1"/>
  <c r="J9" i="1"/>
  <c r="N9" i="1" s="1"/>
  <c r="R9" i="1" s="1"/>
  <c r="J10" i="1"/>
  <c r="N10" i="1" s="1"/>
  <c r="R10" i="1" s="1"/>
  <c r="J11" i="1"/>
  <c r="N11" i="1" s="1"/>
  <c r="R11" i="1" s="1"/>
  <c r="J12" i="1"/>
  <c r="N12" i="1" s="1"/>
  <c r="R12" i="1" s="1"/>
  <c r="J13" i="1"/>
  <c r="N13" i="1" s="1"/>
  <c r="R13" i="1" s="1"/>
  <c r="J14" i="1"/>
  <c r="N14" i="1" s="1"/>
  <c r="R14" i="1" s="1"/>
  <c r="J15" i="1"/>
  <c r="N15" i="1" s="1"/>
  <c r="R15" i="1" s="1"/>
  <c r="J16" i="1"/>
  <c r="N16" i="1" s="1"/>
  <c r="R16" i="1" s="1"/>
  <c r="J17" i="1"/>
  <c r="N17" i="1" s="1"/>
  <c r="R17" i="1" s="1"/>
  <c r="J18" i="1"/>
  <c r="N18" i="1" s="1"/>
  <c r="R18" i="1" s="1"/>
  <c r="J19" i="1"/>
  <c r="N19" i="1" s="1"/>
  <c r="R19" i="1" s="1"/>
  <c r="J20" i="1"/>
  <c r="N20" i="1" s="1"/>
  <c r="R20" i="1" s="1"/>
  <c r="J21" i="1"/>
  <c r="N21" i="1" s="1"/>
  <c r="R21" i="1" s="1"/>
  <c r="J22" i="1"/>
  <c r="N22" i="1" s="1"/>
  <c r="R22" i="1" s="1"/>
  <c r="J23" i="1"/>
  <c r="N23" i="1" s="1"/>
  <c r="R23" i="1" s="1"/>
  <c r="J24" i="1"/>
  <c r="N24" i="1" s="1"/>
  <c r="R24" i="1" s="1"/>
  <c r="J25" i="1"/>
  <c r="N25" i="1" s="1"/>
  <c r="R25" i="1" s="1"/>
  <c r="J26" i="1"/>
  <c r="N26" i="1" s="1"/>
  <c r="R26" i="1" s="1"/>
  <c r="J27" i="1"/>
  <c r="N27" i="1" s="1"/>
  <c r="R27" i="1" s="1"/>
  <c r="J28" i="1"/>
  <c r="N28" i="1" s="1"/>
  <c r="R28" i="1" s="1"/>
  <c r="J29" i="1"/>
  <c r="N29" i="1" s="1"/>
  <c r="R29" i="1" s="1"/>
  <c r="J30" i="1"/>
  <c r="N30" i="1" s="1"/>
  <c r="R30" i="1" s="1"/>
  <c r="J31" i="1"/>
  <c r="N31" i="1" s="1"/>
  <c r="R31" i="1" s="1"/>
  <c r="J5" i="1"/>
  <c r="N5" i="1" s="1"/>
  <c r="R5" i="1" s="1"/>
  <c r="N419" i="1" l="1"/>
  <c r="N421" i="1" s="1"/>
  <c r="J421" i="1"/>
  <c r="N411" i="1"/>
  <c r="J75" i="1"/>
  <c r="R389" i="1"/>
  <c r="R287" i="1"/>
  <c r="R298" i="1"/>
  <c r="R375" i="1"/>
  <c r="R163" i="1"/>
  <c r="R172" i="1"/>
  <c r="R252" i="1"/>
  <c r="R215" i="1"/>
  <c r="R303" i="1"/>
  <c r="R231" i="1"/>
  <c r="R270" i="1"/>
  <c r="R335" i="1"/>
  <c r="R426" i="1"/>
  <c r="R342" i="1"/>
  <c r="R210" i="1"/>
  <c r="R351" i="1"/>
  <c r="R330" i="1"/>
  <c r="R65" i="1"/>
  <c r="R361" i="1"/>
  <c r="R196" i="1"/>
  <c r="R238" i="1"/>
  <c r="R58" i="1"/>
  <c r="R264" i="1"/>
  <c r="R293" i="1"/>
  <c r="R402" i="1"/>
  <c r="R411" i="1"/>
  <c r="R419" i="1"/>
  <c r="R421" i="1" s="1"/>
  <c r="N346" i="1"/>
  <c r="R345" i="1"/>
  <c r="R346" i="1" s="1"/>
  <c r="N434" i="1"/>
  <c r="R433" i="1"/>
  <c r="R434" i="1" s="1"/>
  <c r="R440" i="1"/>
  <c r="R384" i="1"/>
  <c r="N406" i="1"/>
  <c r="R405" i="1"/>
  <c r="R406" i="1" s="1"/>
  <c r="N287" i="1"/>
  <c r="N231" i="1"/>
  <c r="N270" i="1"/>
  <c r="N335" i="1"/>
  <c r="N426" i="1"/>
  <c r="N384" i="1"/>
  <c r="N163" i="1"/>
  <c r="N351" i="1"/>
  <c r="N402" i="1"/>
  <c r="N215" i="1"/>
  <c r="N303" i="1"/>
  <c r="N210" i="1"/>
  <c r="N58" i="1"/>
  <c r="N342" i="1"/>
  <c r="N196" i="1"/>
  <c r="N330" i="1"/>
  <c r="N440" i="1"/>
  <c r="N65" i="1"/>
  <c r="N238" i="1"/>
  <c r="J402" i="1"/>
  <c r="N361" i="1"/>
  <c r="N264" i="1"/>
  <c r="N293" i="1"/>
  <c r="N375" i="1"/>
  <c r="N172" i="1"/>
  <c r="N389" i="1"/>
  <c r="N252" i="1"/>
  <c r="N298" i="1"/>
  <c r="J440" i="1"/>
  <c r="J434" i="1"/>
  <c r="J426" i="1"/>
  <c r="J406" i="1"/>
  <c r="J389" i="1"/>
  <c r="J384" i="1"/>
  <c r="J375" i="1"/>
  <c r="J361" i="1"/>
  <c r="J351" i="1"/>
  <c r="J346" i="1"/>
  <c r="J342" i="1"/>
  <c r="J335" i="1"/>
  <c r="J330" i="1"/>
  <c r="J303" i="1"/>
  <c r="J298" i="1"/>
  <c r="J293" i="1"/>
  <c r="J287" i="1"/>
  <c r="J270" i="1"/>
  <c r="J264" i="1"/>
  <c r="J252" i="1"/>
  <c r="J238" i="1"/>
  <c r="J231" i="1"/>
  <c r="J215" i="1"/>
  <c r="J210" i="1"/>
  <c r="J196" i="1"/>
  <c r="J172" i="1"/>
  <c r="J163" i="1"/>
  <c r="J65" i="1"/>
  <c r="J58" i="1"/>
  <c r="F58" i="1"/>
  <c r="F65" i="1"/>
  <c r="F163" i="1"/>
  <c r="F172" i="1"/>
  <c r="F196" i="1"/>
  <c r="F210" i="1"/>
  <c r="F215" i="1"/>
  <c r="F231" i="1"/>
  <c r="F238" i="1"/>
  <c r="F252" i="1"/>
  <c r="F264" i="1"/>
  <c r="F270" i="1"/>
  <c r="F287" i="1"/>
  <c r="F293" i="1"/>
  <c r="F298" i="1"/>
  <c r="F303" i="1"/>
  <c r="F330" i="1"/>
  <c r="F335" i="1"/>
  <c r="F342" i="1"/>
  <c r="F346" i="1"/>
  <c r="F351" i="1"/>
  <c r="F361" i="1"/>
  <c r="F375" i="1"/>
  <c r="F384" i="1"/>
  <c r="F389" i="1"/>
  <c r="F406" i="1"/>
  <c r="F416" i="1"/>
  <c r="F426" i="1"/>
  <c r="F434" i="1"/>
  <c r="F440" i="1"/>
  <c r="R377" i="1" l="1"/>
  <c r="R71" i="1"/>
  <c r="N75" i="1"/>
  <c r="N77" i="1" s="1"/>
  <c r="N442" i="1"/>
  <c r="R428" i="1"/>
  <c r="R442" i="1"/>
  <c r="N428" i="1"/>
  <c r="N377" i="1"/>
  <c r="J442" i="1"/>
  <c r="J428" i="1"/>
  <c r="J377" i="1"/>
  <c r="J77" i="1"/>
  <c r="F442" i="1"/>
  <c r="F77" i="1"/>
  <c r="F377" i="1"/>
  <c r="R75" i="1" l="1"/>
  <c r="R77" i="1" s="1"/>
  <c r="R444" i="1"/>
  <c r="N444" i="1"/>
  <c r="N450" i="1" s="1"/>
  <c r="J444" i="1"/>
  <c r="J450" i="1" s="1"/>
  <c r="F402" i="1"/>
  <c r="F428" i="1" s="1"/>
  <c r="F444" i="1" s="1"/>
  <c r="F450" i="1" s="1"/>
  <c r="R450" i="1" l="1"/>
</calcChain>
</file>

<file path=xl/sharedStrings.xml><?xml version="1.0" encoding="utf-8"?>
<sst xmlns="http://schemas.openxmlformats.org/spreadsheetml/2006/main" count="1957" uniqueCount="580">
  <si>
    <t>Druh</t>
  </si>
  <si>
    <t>Funč.kl.</t>
  </si>
  <si>
    <t>Ekon.kl.</t>
  </si>
  <si>
    <t>Zdroj</t>
  </si>
  <si>
    <t>Názov</t>
  </si>
  <si>
    <t/>
  </si>
  <si>
    <t>Príjmy</t>
  </si>
  <si>
    <t>1</t>
  </si>
  <si>
    <t>1-bežný rozpočet</t>
  </si>
  <si>
    <t>111003</t>
  </si>
  <si>
    <t>41</t>
  </si>
  <si>
    <t>Výnos dane z príjmov poukázaný územnej s</t>
  </si>
  <si>
    <t>121001</t>
  </si>
  <si>
    <t>Daň z pozemkov</t>
  </si>
  <si>
    <t>121002</t>
  </si>
  <si>
    <t>Daň zo stavieb</t>
  </si>
  <si>
    <t>121003</t>
  </si>
  <si>
    <t>Daň z bytov a nebytových priestorov v by</t>
  </si>
  <si>
    <t>133001</t>
  </si>
  <si>
    <t>Daň za psa</t>
  </si>
  <si>
    <t>133012</t>
  </si>
  <si>
    <t>Daň za užívanie verejného priestranstva</t>
  </si>
  <si>
    <t>133013</t>
  </si>
  <si>
    <t>Daň za komunálne odpady a drobné stavebn</t>
  </si>
  <si>
    <t>212002</t>
  </si>
  <si>
    <t>Príjmy z prenajatých pozemkov</t>
  </si>
  <si>
    <t>212003</t>
  </si>
  <si>
    <t>Prenájom nebytových priestorov budov,</t>
  </si>
  <si>
    <t>Prenajom bytov</t>
  </si>
  <si>
    <t>Sála - prenájom</t>
  </si>
  <si>
    <t>212004</t>
  </si>
  <si>
    <t>Z prenajatých strojov, prístrojov, zariadení, tech</t>
  </si>
  <si>
    <t>221004</t>
  </si>
  <si>
    <t>Správne poplatky</t>
  </si>
  <si>
    <t>222003</t>
  </si>
  <si>
    <t>Za porušenie predpisov</t>
  </si>
  <si>
    <t>223001</t>
  </si>
  <si>
    <t>Poplatok za MR</t>
  </si>
  <si>
    <t>Kopírovacie služby</t>
  </si>
  <si>
    <t>Poplatky od členov MĽK</t>
  </si>
  <si>
    <t>Cintorínske poplatky</t>
  </si>
  <si>
    <t>Kanalizačný poplatok</t>
  </si>
  <si>
    <t>Starý  OcU- elektr,energia refundácie</t>
  </si>
  <si>
    <t>Predaj, požičanie  majetku</t>
  </si>
  <si>
    <t>Sála  elektr,energia</t>
  </si>
  <si>
    <t>HRAD dobrovoľné vstupné</t>
  </si>
  <si>
    <t>Sála - zapožičiavanie riadu</t>
  </si>
  <si>
    <t>229002</t>
  </si>
  <si>
    <t>Poplatky za vodu</t>
  </si>
  <si>
    <t>292012</t>
  </si>
  <si>
    <t>Preplatky el.energie  min.rokov</t>
  </si>
  <si>
    <t>292017</t>
  </si>
  <si>
    <t>Vratky</t>
  </si>
  <si>
    <t>312001</t>
  </si>
  <si>
    <t>111</t>
  </si>
  <si>
    <t>TSP - MPSVaR SR transfer</t>
  </si>
  <si>
    <t>MF SR dotácia</t>
  </si>
  <si>
    <t>HRAD Revitalizácia   - dotácia  UPSVaR</t>
  </si>
  <si>
    <t>1AC1</t>
  </si>
  <si>
    <t>312011</t>
  </si>
  <si>
    <t>312012</t>
  </si>
  <si>
    <t>Transfer na matriku</t>
  </si>
  <si>
    <t>ZŠ  - prenesené kompetencie</t>
  </si>
  <si>
    <t>AČ - dotácia</t>
  </si>
  <si>
    <t>Envirofond -  dotácia</t>
  </si>
  <si>
    <t>ZŠ - stravovanie detí</t>
  </si>
  <si>
    <t>ZŠ - lyžiarsky kurz</t>
  </si>
  <si>
    <t>ZŠ - škola v prírode</t>
  </si>
  <si>
    <t>ZŠ dopravné</t>
  </si>
  <si>
    <t>ZŠ - vzdelávacie poukazy</t>
  </si>
  <si>
    <t>ZŠ školské potreby</t>
  </si>
  <si>
    <t>REGOB 2013</t>
  </si>
  <si>
    <t>REGISTER ADRIES</t>
  </si>
  <si>
    <t>Rodinné prídavky</t>
  </si>
  <si>
    <t>MŠ vzdelávanie - transfer zo ŠR</t>
  </si>
  <si>
    <t>ZŠ -výchova a vzdel. znevýhod. skupín</t>
  </si>
  <si>
    <t>Odmena skladníka CO</t>
  </si>
  <si>
    <t>ZŠ -Národný inštitút vzdelávania a mládeže</t>
  </si>
  <si>
    <t>ZŠ - vlastné príjmy OK + PK</t>
  </si>
  <si>
    <t>*1</t>
  </si>
  <si>
    <t>1-bežný rozpočet - SPOLU</t>
  </si>
  <si>
    <t>2</t>
  </si>
  <si>
    <t>2-kapitálový rozpočet</t>
  </si>
  <si>
    <t>233001</t>
  </si>
  <si>
    <t>43</t>
  </si>
  <si>
    <t>Predaj  pozemkov</t>
  </si>
  <si>
    <t>*</t>
  </si>
  <si>
    <t>*2</t>
  </si>
  <si>
    <t>2-kapitálový rozpočet - SPOLU</t>
  </si>
  <si>
    <t>3</t>
  </si>
  <si>
    <t>3-finančné operácie</t>
  </si>
  <si>
    <t>454001</t>
  </si>
  <si>
    <t>46</t>
  </si>
  <si>
    <t>Prevod z rezervného fondu obce</t>
  </si>
  <si>
    <t>456002</t>
  </si>
  <si>
    <t>71</t>
  </si>
  <si>
    <t>*3</t>
  </si>
  <si>
    <t>3-finančné operácie - SPOLU</t>
  </si>
  <si>
    <t>Spolu</t>
  </si>
  <si>
    <t>príjmy</t>
  </si>
  <si>
    <t>Výdaje</t>
  </si>
  <si>
    <t>01.1.1</t>
  </si>
  <si>
    <t>Výkonné a zákonodarné orgány</t>
  </si>
  <si>
    <t>611</t>
  </si>
  <si>
    <t>Tarifný plat -starosta</t>
  </si>
  <si>
    <t>Tarifný plat-pracovníci</t>
  </si>
  <si>
    <t>Tarifný plat-kontrolór</t>
  </si>
  <si>
    <t>621</t>
  </si>
  <si>
    <t>Poistné do Všeobecnej zdravotnej starosta</t>
  </si>
  <si>
    <t>Poistné do Všeobecnej zdravotnej OcU</t>
  </si>
  <si>
    <t>Poistné do Všeobecnej zdravotnej HK</t>
  </si>
  <si>
    <t>Poslanci OZ - zdravotné poistenie</t>
  </si>
  <si>
    <t>623</t>
  </si>
  <si>
    <t>Poistné do ostatných zdravotných poisťovní</t>
  </si>
  <si>
    <t>625001</t>
  </si>
  <si>
    <t>Poistné na nemocenské poistenie -starosta</t>
  </si>
  <si>
    <t>Poistné na nemocenské poistenie-OcU</t>
  </si>
  <si>
    <t>Poistné na nemocenské poistenie-HK</t>
  </si>
  <si>
    <t>625002</t>
  </si>
  <si>
    <t>Starobné poistenie starosta</t>
  </si>
  <si>
    <t>Poistné na starobné poistenie-OcU</t>
  </si>
  <si>
    <t>Poistné na starobné poistenie-HK</t>
  </si>
  <si>
    <t>Poslanci  OZ- starobné poistenie</t>
  </si>
  <si>
    <t>625003</t>
  </si>
  <si>
    <t>Poistné na úrazové poistenie -starosta</t>
  </si>
  <si>
    <t>Poistné na úrazové poistenie-OcU</t>
  </si>
  <si>
    <t>Poistné na úrazové poistenie-HK</t>
  </si>
  <si>
    <t>Poslanci OZ - Poistné na úrazové poistenie</t>
  </si>
  <si>
    <t>625004</t>
  </si>
  <si>
    <t>Na invalidné poistenie-starosta</t>
  </si>
  <si>
    <t>OcU invalidné poistenie-</t>
  </si>
  <si>
    <t>HK invalidné poistenie-HK</t>
  </si>
  <si>
    <t>Poslanc OZ- Na invalidné poistenie-</t>
  </si>
  <si>
    <t>625005</t>
  </si>
  <si>
    <t>Starosta poistenie v nezamestnanosti</t>
  </si>
  <si>
    <t>OcU poistenie v nezamestnanosti-</t>
  </si>
  <si>
    <t>Na poistenie v nezamestnanosti-HK</t>
  </si>
  <si>
    <t>625007</t>
  </si>
  <si>
    <t>Starosta  poistenie do RF solidarity</t>
  </si>
  <si>
    <t>OcU  poistenie do rezervného fondu solidar-OcU</t>
  </si>
  <si>
    <t>HK  poistenie do rezervného fondu solida</t>
  </si>
  <si>
    <t>Poslanc OZ - rezervný fond solidar</t>
  </si>
  <si>
    <t>627</t>
  </si>
  <si>
    <t>OcU príspevok do doplnkových dôchodkových</t>
  </si>
  <si>
    <t>631001</t>
  </si>
  <si>
    <t>Cestovné náhrady  - tuzemské</t>
  </si>
  <si>
    <t>632001</t>
  </si>
  <si>
    <t>OcU 299 - energie</t>
  </si>
  <si>
    <t>Starý OcU - elektrická energia</t>
  </si>
  <si>
    <t>632002</t>
  </si>
  <si>
    <t>Vodné, stočné</t>
  </si>
  <si>
    <t>632003</t>
  </si>
  <si>
    <t>OcU - Poštové služby</t>
  </si>
  <si>
    <t>OcU - Telefonne poplatky</t>
  </si>
  <si>
    <t>633001</t>
  </si>
  <si>
    <t>Interiérové vybavenie</t>
  </si>
  <si>
    <t>Nákup párty stanu</t>
  </si>
  <si>
    <t>633002</t>
  </si>
  <si>
    <t>Výpočtová technika</t>
  </si>
  <si>
    <t>633004</t>
  </si>
  <si>
    <t>Zariadenie, technika, náradie na drobnú opravu bud</t>
  </si>
  <si>
    <t>633005</t>
  </si>
  <si>
    <t>633006</t>
  </si>
  <si>
    <t>Kancelársky  a iný všeobecný materiál</t>
  </si>
  <si>
    <t>Čistiace a hygienické potreby</t>
  </si>
  <si>
    <t>Vybavenie kuchyne -taniere,poháre,príbory</t>
  </si>
  <si>
    <t>Materiál na údržbu,vybavenie budovy a kanc ,ZSB,KD</t>
  </si>
  <si>
    <t>633009</t>
  </si>
  <si>
    <t>Knihy, časopisy, noviny, učebnice, učebn</t>
  </si>
  <si>
    <t>633010</t>
  </si>
  <si>
    <t>Pracovné odevy, obuv a pracovné pomôcky</t>
  </si>
  <si>
    <t>633016</t>
  </si>
  <si>
    <t>Reprezentačné</t>
  </si>
  <si>
    <t>634001</t>
  </si>
  <si>
    <t>KIA -PHM, oleje</t>
  </si>
  <si>
    <t>634002</t>
  </si>
  <si>
    <t>KIA, Berlingo,  servis, údržba, opravy</t>
  </si>
  <si>
    <t>634003</t>
  </si>
  <si>
    <t>KIA - Poistenie motorového vozidla</t>
  </si>
  <si>
    <t>634005</t>
  </si>
  <si>
    <t>Karty, známky, poplatky</t>
  </si>
  <si>
    <t>635002</t>
  </si>
  <si>
    <t>Udržba výpočtovej techniky</t>
  </si>
  <si>
    <t>635006</t>
  </si>
  <si>
    <t>Udržba budov OcU</t>
  </si>
  <si>
    <t>635009</t>
  </si>
  <si>
    <t>Softver - aktualizácie údržba</t>
  </si>
  <si>
    <t>636001</t>
  </si>
  <si>
    <t>Nájom za pozemky</t>
  </si>
  <si>
    <t>636002</t>
  </si>
  <si>
    <t>Nájom  za tlačiareň</t>
  </si>
  <si>
    <t>637001</t>
  </si>
  <si>
    <t>Školenia, kurzy, semináre, porady, konfe</t>
  </si>
  <si>
    <t>637004</t>
  </si>
  <si>
    <t>Revízie elektrických zariadení-BOZP, PO</t>
  </si>
  <si>
    <t>Výkon zodpovednej osoby-služba</t>
  </si>
  <si>
    <t>Pranie a čistenie obrusov</t>
  </si>
  <si>
    <t>637005</t>
  </si>
  <si>
    <t>Projekty</t>
  </si>
  <si>
    <t>Zámena  pozemkov  - MRK</t>
  </si>
  <si>
    <t>Súdne poplatky</t>
  </si>
  <si>
    <t>637011</t>
  </si>
  <si>
    <t>Štúdie, expertízy, posudky, GP</t>
  </si>
  <si>
    <t>637012</t>
  </si>
  <si>
    <t>Koncesionársky poplatok , SOZA</t>
  </si>
  <si>
    <t>637014</t>
  </si>
  <si>
    <t>Stravovanie dôchodcov</t>
  </si>
  <si>
    <t>637015</t>
  </si>
  <si>
    <t>Poistenie majetku obce</t>
  </si>
  <si>
    <t>637016</t>
  </si>
  <si>
    <t>Prídel do sociálneho fondu</t>
  </si>
  <si>
    <t>637026</t>
  </si>
  <si>
    <t>Odmeny poslancom OZ</t>
  </si>
  <si>
    <t>637027</t>
  </si>
  <si>
    <t>Odmeny zamestnancov mimopracovného pomeru</t>
  </si>
  <si>
    <t>637031</t>
  </si>
  <si>
    <t>Pokuty a penále</t>
  </si>
  <si>
    <t>641006</t>
  </si>
  <si>
    <t>Príspevky pre Spoločnú úradovňu</t>
  </si>
  <si>
    <t>Príspevky pre MAS</t>
  </si>
  <si>
    <t>642002</t>
  </si>
  <si>
    <t>Klub dôchodcov</t>
  </si>
  <si>
    <t>642006</t>
  </si>
  <si>
    <t>Bežné transfery na členské-ZMOS,ZPOZ,..</t>
  </si>
  <si>
    <t>642014</t>
  </si>
  <si>
    <t>Príspevok  pri narodení dieťaťa</t>
  </si>
  <si>
    <t>*01.1.1</t>
  </si>
  <si>
    <t>Výkonné a zákonodarné orgány - SPOLU</t>
  </si>
  <si>
    <t>01.1.2</t>
  </si>
  <si>
    <t>Finančné a rozpočtové záležitosti</t>
  </si>
  <si>
    <t>Auditorské služby</t>
  </si>
  <si>
    <t>Poplatky a odvody bankám</t>
  </si>
  <si>
    <t>Právne služby</t>
  </si>
  <si>
    <t>651002</t>
  </si>
  <si>
    <t>16 BJ-A splácanie úrokov</t>
  </si>
  <si>
    <t>16 BJ-B splácanie úrokov</t>
  </si>
  <si>
    <t>16 BJ-A splácanie úrokov 2019</t>
  </si>
  <si>
    <t>*01.1.2</t>
  </si>
  <si>
    <t>Finančné a rozpočtové záležitosti - SPOLU</t>
  </si>
  <si>
    <t>01.3.3</t>
  </si>
  <si>
    <t>Iné všeobecné služby</t>
  </si>
  <si>
    <t>Matrika -tarifný plat</t>
  </si>
  <si>
    <t>Matrika - poistenie do zdravotnej poisťo</t>
  </si>
  <si>
    <t>Matrika-Poistné na nemocenské poistenie</t>
  </si>
  <si>
    <t>Matrika -Poistné na starobné poistenie</t>
  </si>
  <si>
    <t>Matirika -Poistné na úrazové poistenie</t>
  </si>
  <si>
    <t>Matrika invalidné poistenie</t>
  </si>
  <si>
    <t>Matrika - poistenie v nezamestnanosti</t>
  </si>
  <si>
    <t>Matrika - poistenie do rezervného fondu solidar</t>
  </si>
  <si>
    <t>Matrika- doplnkových dôchodkových poisťovní</t>
  </si>
  <si>
    <t>Matrika cestovné</t>
  </si>
  <si>
    <t>Matrika energie</t>
  </si>
  <si>
    <t>Matrika poštové služby</t>
  </si>
  <si>
    <t>Matrika telefónne poplatky</t>
  </si>
  <si>
    <t>Matrika kancelárske potreby</t>
  </si>
  <si>
    <t>REGOB kancelárske potreby</t>
  </si>
  <si>
    <t>REGISTER ADRIES  kancelárske potreby</t>
  </si>
  <si>
    <t>Matrika- údržba softveru</t>
  </si>
  <si>
    <t>Matrika - školenie</t>
  </si>
  <si>
    <t>637013</t>
  </si>
  <si>
    <t>Matrika ošatné</t>
  </si>
  <si>
    <t>Matrika - prídel do sociálneho fondu</t>
  </si>
  <si>
    <t>*01.3.3</t>
  </si>
  <si>
    <t>Iné všeobecné služby - SPOLU</t>
  </si>
  <si>
    <t>01.6.0</t>
  </si>
  <si>
    <t>Všeobecné verejné služby inde neklasifikované</t>
  </si>
  <si>
    <t>VOĽBY PREZIDENTA - stravné vlastným zamestnancom</t>
  </si>
  <si>
    <t>VOĽBY   -  Poštové služby</t>
  </si>
  <si>
    <t>Voľby    kanc.potreby referendum 2023</t>
  </si>
  <si>
    <t>Voľby prtezidenta 2019-  kanc.potreby</t>
  </si>
  <si>
    <t>Voľby  -  kanc.potreby</t>
  </si>
  <si>
    <t>Voľby do EU  - Občerstvenie</t>
  </si>
  <si>
    <t>Voľby PREZIDENTA  - Občerstvenie</t>
  </si>
  <si>
    <t>637007</t>
  </si>
  <si>
    <t>VOĽBY PREZIDENTA  stravné vypl.cudzím -členom OVK</t>
  </si>
  <si>
    <t>VOĽBY do EUstravné vyplatené cudzím -členom OVK</t>
  </si>
  <si>
    <t>VOĽBY  PREZIDENTA   -Odmeny a príspevky</t>
  </si>
  <si>
    <t>VOĽBY  do EU  -Odmeny a príspevky</t>
  </si>
  <si>
    <t>*01.6.0</t>
  </si>
  <si>
    <t>Všeobecné verejné služby inde neklasifikované - SPOLU</t>
  </si>
  <si>
    <t>03.2.0</t>
  </si>
  <si>
    <t>Ochrana pred požiarmi</t>
  </si>
  <si>
    <t>PO známky, pož.súťaž</t>
  </si>
  <si>
    <t>PO  palivo, oleje</t>
  </si>
  <si>
    <t>*03.2.0</t>
  </si>
  <si>
    <t>Ochrana pred požiarmi - SPOLU</t>
  </si>
  <si>
    <t>04.1.2</t>
  </si>
  <si>
    <t>Všeobecná pracovná oblasť</t>
  </si>
  <si>
    <t>AČ -  pracovné náradie,všeob.mater.</t>
  </si>
  <si>
    <t>AČ - Pracovné odevy, obuv</t>
  </si>
  <si>
    <t>AČ- OcU -Pracovné odevy, obuv a prac. pom.</t>
  </si>
  <si>
    <t>633011</t>
  </si>
  <si>
    <t>AČ - pitná voda - poskytovaná zamestn.</t>
  </si>
  <si>
    <t>AČ - poistenie nezamestnaných</t>
  </si>
  <si>
    <t>*04.1.2</t>
  </si>
  <si>
    <t>Všeobecná pracovná oblasť - SPOLU</t>
  </si>
  <si>
    <t>04.5.1</t>
  </si>
  <si>
    <t>Cestná doprava</t>
  </si>
  <si>
    <t>MK , chodníky, materiál na výstavbu a opravu</t>
  </si>
  <si>
    <t>Údržba MK a chodníkov</t>
  </si>
  <si>
    <t>*04.5.1</t>
  </si>
  <si>
    <t>Cestná doprava - SPOLU</t>
  </si>
  <si>
    <t>05.1.0</t>
  </si>
  <si>
    <t>Nakladanie s odpadmi</t>
  </si>
  <si>
    <t>Nákup kuka nádob k 16BJ</t>
  </si>
  <si>
    <t>Nájom za odpadové nádoby</t>
  </si>
  <si>
    <t>Vývoz  komunálneho odpadu</t>
  </si>
  <si>
    <t>Poplatky za uloženie KO</t>
  </si>
  <si>
    <t>*05.1.0</t>
  </si>
  <si>
    <t>Nakladanie s odpadmi - SPOLU</t>
  </si>
  <si>
    <t>05.2.0</t>
  </si>
  <si>
    <t>Nakladanie s odpadovými vodami</t>
  </si>
  <si>
    <t>ČOV Poistné do   zdravotnej poisťovne</t>
  </si>
  <si>
    <t>ČOV Na starobné poistenie</t>
  </si>
  <si>
    <t>ČOV poistné na úrazové poistenie</t>
  </si>
  <si>
    <t>ČOV Na invalidné poistenie</t>
  </si>
  <si>
    <t>ČOV - Na poistenie do rezervného fondu solidarity</t>
  </si>
  <si>
    <t>ČOV - energie</t>
  </si>
  <si>
    <t>ČOV -  kanalizácia údržba</t>
  </si>
  <si>
    <t>ČOV - rozbory vody</t>
  </si>
  <si>
    <t>ČOV- odmena čerpára</t>
  </si>
  <si>
    <t>*05.2.0</t>
  </si>
  <si>
    <t>Nakladanie s odpadovými vodami - SPOLU</t>
  </si>
  <si>
    <t>05.3.0</t>
  </si>
  <si>
    <t>Znižovanie znečistenia</t>
  </si>
  <si>
    <t>Ver.zeleň -vrecia , kvety, metly, prac náradie</t>
  </si>
  <si>
    <t>Materiál na údržbu krovinorezov, kosačiek, ver.pri</t>
  </si>
  <si>
    <t>633015</t>
  </si>
  <si>
    <t>Palivá ako zdroj energie</t>
  </si>
  <si>
    <t>ZETOR   PHM</t>
  </si>
  <si>
    <t>ZETOR - opravy, údržba</t>
  </si>
  <si>
    <t>ZETOR - poistenie</t>
  </si>
  <si>
    <t>635004</t>
  </si>
  <si>
    <t>Údržba prevádzkov. strojov/kosačky,krovi</t>
  </si>
  <si>
    <t>Revízie detských ihrísk</t>
  </si>
  <si>
    <t>*05.3.0</t>
  </si>
  <si>
    <t>Znižovanie znečistenia - SPOLU</t>
  </si>
  <si>
    <t>06.1.0</t>
  </si>
  <si>
    <t>Rozvoj bývania</t>
  </si>
  <si>
    <t>Vklad do fondu opráv</t>
  </si>
  <si>
    <t>16 BJ A 269 Náklady  z fondu opráv na údržbu</t>
  </si>
  <si>
    <t>16 BJ B275 Náklady z do fondu opráv na údržbu</t>
  </si>
  <si>
    <t>*06.1.0</t>
  </si>
  <si>
    <t>Rozvoj bývania - SPOLU</t>
  </si>
  <si>
    <t>06.3.0</t>
  </si>
  <si>
    <t>Zásobovanie vodou</t>
  </si>
  <si>
    <t>DM - energie</t>
  </si>
  <si>
    <t>DM a HM vodáreň materiíl na opravu</t>
  </si>
  <si>
    <t>*06.3.0</t>
  </si>
  <si>
    <t>06.4.0</t>
  </si>
  <si>
    <t>Verejné osvetlenie</t>
  </si>
  <si>
    <t>VO energie</t>
  </si>
  <si>
    <t>VO - všeobecný materiál</t>
  </si>
  <si>
    <t>VO  oprava</t>
  </si>
  <si>
    <t>*06.4.0</t>
  </si>
  <si>
    <t>Verejné osvetlenie - SPOLU</t>
  </si>
  <si>
    <t>06.6.0</t>
  </si>
  <si>
    <t>Bývanie a občianska vybavenosť inde neklasifikovaná</t>
  </si>
  <si>
    <t>Kamerový systém VUC</t>
  </si>
  <si>
    <t>Kamerový  systém - obec</t>
  </si>
  <si>
    <t>*06.6.0</t>
  </si>
  <si>
    <t xml:space="preserve">Bývanie a občianska vybavenosť inde neklasifikovaná - SPOLU </t>
  </si>
  <si>
    <t>08.1.0</t>
  </si>
  <si>
    <t>Rekreačné a športové služby</t>
  </si>
  <si>
    <t>TJ futbalisti -  transfery</t>
  </si>
  <si>
    <t>Transfery- turist.odd.,tenisti,...</t>
  </si>
  <si>
    <t>*08.1.0</t>
  </si>
  <si>
    <t>Rekreačné a športové služby - SPOLU</t>
  </si>
  <si>
    <t>08.2.0</t>
  </si>
  <si>
    <t>Kultúrne služby</t>
  </si>
  <si>
    <t>HRAD Tarifný plat,</t>
  </si>
  <si>
    <t>HRAD poistné do Všeobecnej zdravotnej poisťovne</t>
  </si>
  <si>
    <t>HRAD MK - starobné poistenie</t>
  </si>
  <si>
    <t>HRAD MK- úrazové poistenie</t>
  </si>
  <si>
    <t>HRAD  MK   -Na invalidné poistenie</t>
  </si>
  <si>
    <t>HRAD MK  poistenie v nezamestnanosti</t>
  </si>
  <si>
    <t>HRAD MKdo rezervného fondu solidarity</t>
  </si>
  <si>
    <t>HRAD - pracovné náradie,všeob.mater.</t>
  </si>
  <si>
    <t>HRAD -čistiace potreby</t>
  </si>
  <si>
    <t>MĽK - nákup kníh</t>
  </si>
  <si>
    <t>Hrad- pracovné ocranné pomôcky</t>
  </si>
  <si>
    <t>HRAD  - Palivá ako zdroj energie</t>
  </si>
  <si>
    <t>Hrad - služby</t>
  </si>
  <si>
    <t>Hrad - Nájom   (TOI-TOI</t>
  </si>
  <si>
    <t>637002</t>
  </si>
  <si>
    <t>Kultúrne a športové podujatia</t>
  </si>
  <si>
    <t>HRAD - Stravovanie</t>
  </si>
  <si>
    <t>*08.2.0</t>
  </si>
  <si>
    <t>Kultúrne služby - SPOLU</t>
  </si>
  <si>
    <t>08.3.0</t>
  </si>
  <si>
    <t>Vysielacie a vydavateľské služby</t>
  </si>
  <si>
    <t>MR   materiál</t>
  </si>
  <si>
    <t>MR- údržba</t>
  </si>
  <si>
    <t>*08.3.0</t>
  </si>
  <si>
    <t>Vysielacie a vydavateľské služby - SPOLU</t>
  </si>
  <si>
    <t>08.4.0</t>
  </si>
  <si>
    <t>Náboženské a iné spoločenské služby</t>
  </si>
  <si>
    <t>DS- energie</t>
  </si>
  <si>
    <t>DS - údržba</t>
  </si>
  <si>
    <t>Cintorín - údržba</t>
  </si>
  <si>
    <t>Transfery pre Rímskokatolícku cirkev</t>
  </si>
  <si>
    <t>*08.4.0</t>
  </si>
  <si>
    <t>Náboženské a iné spoločenské služby - SPOLU</t>
  </si>
  <si>
    <t>08.6.0</t>
  </si>
  <si>
    <t>Rekreácia, kultúra a náboženstvo inde neklasifikované</t>
  </si>
  <si>
    <t>KD elektrická energia</t>
  </si>
  <si>
    <t>*08.6.0</t>
  </si>
  <si>
    <t>Rekreácia, kultúra a náboženstvo inde neklasifikované - SPOLU</t>
  </si>
  <si>
    <t>09.1.1</t>
  </si>
  <si>
    <t>Predprimárne vzdelávanie</t>
  </si>
  <si>
    <t>MŠ vypracovanie žiadosti</t>
  </si>
  <si>
    <t>ZŠ posudky , projekty</t>
  </si>
  <si>
    <t>*09.1.1</t>
  </si>
  <si>
    <t>Predprimárne vzdelávanie - SPOLU</t>
  </si>
  <si>
    <t>09.1.2</t>
  </si>
  <si>
    <t>Primárne vzdelávanie</t>
  </si>
  <si>
    <t>Oprava  budovy ZŠ</t>
  </si>
  <si>
    <t>Telocvičňa - podlaha dofinancovanie</t>
  </si>
  <si>
    <t>Projekty ZŠ</t>
  </si>
  <si>
    <t>Poistné kotol v ZŠ</t>
  </si>
  <si>
    <t>641009</t>
  </si>
  <si>
    <t>CVČ - Domček Krupina</t>
  </si>
  <si>
    <t>ZŠ - dietne stravovanie- dotácia jednotlivcom</t>
  </si>
  <si>
    <t>Príspevok  pri nástupe do 1. ročníka</t>
  </si>
  <si>
    <t>*09.1.2</t>
  </si>
  <si>
    <t>Primárne vzdelávanie - SPOLU</t>
  </si>
  <si>
    <t>09.5.0</t>
  </si>
  <si>
    <t>Vzdelávanie nedefinované podľa úrovne</t>
  </si>
  <si>
    <t>Teréna sociálna práca</t>
  </si>
  <si>
    <t>TSP Poistné do ostatných zdravotných poisťovní</t>
  </si>
  <si>
    <t>TSP - úrazové poistenie</t>
  </si>
  <si>
    <t>TSP  -Na invalidné poistenie</t>
  </si>
  <si>
    <t>TSP  poistenie v nezamestnanosti</t>
  </si>
  <si>
    <t>TSP    do rezervného fondu solidarity</t>
  </si>
  <si>
    <t>TSP - Cestovné  tuzemské</t>
  </si>
  <si>
    <t>632005</t>
  </si>
  <si>
    <t>TSP mobilné služby</t>
  </si>
  <si>
    <t>*09.5.0</t>
  </si>
  <si>
    <t>Vzdelávanie nedefinované podľa úrovne - SPOLU</t>
  </si>
  <si>
    <t>717002</t>
  </si>
  <si>
    <t>Vodozádrže - projektová dokumentácia</t>
  </si>
  <si>
    <t>06.2.0</t>
  </si>
  <si>
    <t>Rozvoj obcí</t>
  </si>
  <si>
    <t>711001</t>
  </si>
  <si>
    <t>Nákup  pozemkov</t>
  </si>
  <si>
    <t>711005</t>
  </si>
  <si>
    <t>Územný plán obce</t>
  </si>
  <si>
    <t>713005</t>
  </si>
  <si>
    <t>Rekonštrukcia  TJ</t>
  </si>
  <si>
    <t>Vodovod  Vršok</t>
  </si>
  <si>
    <t>Rekonštrukcia cesty nad ZŠ</t>
  </si>
  <si>
    <t>*06.2.0</t>
  </si>
  <si>
    <t>Rozvoj obcí - SPOLU</t>
  </si>
  <si>
    <t>VO - Rekonštrukcia a modernizácia</t>
  </si>
  <si>
    <t>Kultúrny  dom č.35-  Rekonštrukcia</t>
  </si>
  <si>
    <t>ZŠ -Zateplenie budov   2023</t>
  </si>
  <si>
    <t>819002</t>
  </si>
  <si>
    <t>Vrátené finančné zábezpeky</t>
  </si>
  <si>
    <t>821005</t>
  </si>
  <si>
    <t>16BJ -A splácanie úveru</t>
  </si>
  <si>
    <t>16BJ -B splácanie úveru</t>
  </si>
  <si>
    <t>16BJ -A rekonštrukcia 2019 splácanie úveru</t>
  </si>
  <si>
    <t>ZŠ  - originálne kompetencie</t>
  </si>
  <si>
    <t>Prebytok rozpočtu</t>
  </si>
  <si>
    <t>Schválený 2025</t>
  </si>
  <si>
    <t>zníženie</t>
  </si>
  <si>
    <t>zvýšenie</t>
  </si>
  <si>
    <t xml:space="preserve">poznámky </t>
  </si>
  <si>
    <t>zmena č.1</t>
  </si>
  <si>
    <t>Po zmene č. 1</t>
  </si>
  <si>
    <t>k zmene č.1</t>
  </si>
  <si>
    <t>Upravený 2025</t>
  </si>
  <si>
    <t>preplatok el. en. za r. 2024</t>
  </si>
  <si>
    <t>úprava podľa záloh na r. 2025</t>
  </si>
  <si>
    <t>z prebytku</t>
  </si>
  <si>
    <t>vypracovanie žiadosti EF 750€, aktualizácia rozpočtu k žiadosti 738€, projekt líniovej zelene 984€ - z prebytku</t>
  </si>
  <si>
    <t>oprava strechy SOcU z r. 2024 - z RF</t>
  </si>
  <si>
    <t>spoluúčasť EF, neopr. Výdavky, ostatné - GP,... - z RF</t>
  </si>
  <si>
    <t>Rekonštrukcia vodovdnej prípojky - hrad</t>
  </si>
  <si>
    <t>spoluúčasť - z prebytku</t>
  </si>
  <si>
    <t>Prístrešok cintorín</t>
  </si>
  <si>
    <t>zateplenie ZŠ 30000, strecha SOcU 3300, cesta k ZŠ 70000, cintorín prístrešok 18000</t>
  </si>
  <si>
    <t>párty stan a pivné sety 5 ks, z prebytku</t>
  </si>
  <si>
    <t>zateplenie strechy SOcU 1100€, el. prípojka Jarmok + vonk. osvetlenie OcU 1500€, ... z prebytku</t>
  </si>
  <si>
    <t>cena za dielo 62 899,85€, ostatné GP, vytýčenie stavby, sietí, SD, ... - z RF</t>
  </si>
  <si>
    <t>Elektrická prípojka ku Kláštoru</t>
  </si>
  <si>
    <t>vypracovanie žiadosti EF 750€, úprava rozpočtu k žiadosti 738€, EHB 600€ - z prebytku</t>
  </si>
  <si>
    <t>zmena č.2</t>
  </si>
  <si>
    <t>k zmene č.2</t>
  </si>
  <si>
    <t>Cyklistická infraštruktúra - dotácia BBSK VZN 38</t>
  </si>
  <si>
    <t>Čerpanie</t>
  </si>
  <si>
    <t>292006</t>
  </si>
  <si>
    <t>Z náhrad z poistného plnenia</t>
  </si>
  <si>
    <t>zabíjačka</t>
  </si>
  <si>
    <t>Poslanc OZi- Poistné na nemocenské poistenie</t>
  </si>
  <si>
    <t>AČ - pracovníci §50J mzda 2019,2020</t>
  </si>
  <si>
    <t>AČ §54- Na poistenie v nezamestnanosti</t>
  </si>
  <si>
    <t>ČOV -poistné na nemocenské poistenie-</t>
  </si>
  <si>
    <t>Na poistenie v nezamestnanosti-ČOV</t>
  </si>
  <si>
    <t>Udržba verejnej zelene,rigolov, parkov,ihrísk</t>
  </si>
  <si>
    <t>Projektový manažér  mzda</t>
  </si>
  <si>
    <t>Projektový manažér  VZP</t>
  </si>
  <si>
    <t>Projektový manažér- nemocenské poistenie</t>
  </si>
  <si>
    <t>Projektový manažér-  starobné poistenie</t>
  </si>
  <si>
    <t>Projektový manažér - úrazové poistenie</t>
  </si>
  <si>
    <t>Projektový manažér- invalidné poistenie</t>
  </si>
  <si>
    <t>Projektový manažér- poistenie v nezamestnanosti</t>
  </si>
  <si>
    <t>Projektový manažér -  RF solidarity</t>
  </si>
  <si>
    <t>Hrad - Nájom  prevádzkových strojov</t>
  </si>
  <si>
    <t>Rekonštrukcia  budovy  star. OCU /strechy/</t>
  </si>
  <si>
    <t>jarmok poplatky, trhovníci</t>
  </si>
  <si>
    <t>ZŠ -Zateplenie budov - Envirofond</t>
  </si>
  <si>
    <t>mikrofóny, stojany, info vitrína</t>
  </si>
  <si>
    <t>chladnička, piecka zabíjačka</t>
  </si>
  <si>
    <t>z RF</t>
  </si>
  <si>
    <t>dodatočné práce, GP,Stavebný dozor, poplatky RSC, ..., z prebytku</t>
  </si>
  <si>
    <t>Pripojovací poplatok SSD, z prebytku</t>
  </si>
  <si>
    <t>z osláv</t>
  </si>
  <si>
    <t>Po zmene č. 2</t>
  </si>
  <si>
    <t>zmena č.3</t>
  </si>
  <si>
    <t>k zmene č.3</t>
  </si>
  <si>
    <t>Po zmene č. 3</t>
  </si>
  <si>
    <t>Príspevky od organizácií, sponzorské</t>
  </si>
  <si>
    <t>Hrad prenájom</t>
  </si>
  <si>
    <t>ZŠ- Edukačné publikácie</t>
  </si>
  <si>
    <t>11H</t>
  </si>
  <si>
    <t>VUC BB HRAD elektrifikácia</t>
  </si>
  <si>
    <t>pozemok hrad</t>
  </si>
  <si>
    <t>Finančné zábezpeky prijaté-   byty</t>
  </si>
  <si>
    <t>453</t>
  </si>
  <si>
    <t>131O</t>
  </si>
  <si>
    <t>ZŠ  dopravné   2024</t>
  </si>
  <si>
    <t>ZŠ  prenesené kom.   2024</t>
  </si>
  <si>
    <t>Envirofond   2024</t>
  </si>
  <si>
    <t>Stravovanie OcU</t>
  </si>
  <si>
    <t>3P01</t>
  </si>
  <si>
    <t>HRAD - nemocenské poistenie</t>
  </si>
  <si>
    <t>HRAD - prevádzkové stroje</t>
  </si>
  <si>
    <t>633007</t>
  </si>
  <si>
    <t>HRAD -všeobecný materiál</t>
  </si>
  <si>
    <t>HRAD Štúdie, expertízy, posudky</t>
  </si>
  <si>
    <t>Hrad - elektrická energia</t>
  </si>
  <si>
    <t>TSP - supervízor</t>
  </si>
  <si>
    <t>Nákup pozemkov</t>
  </si>
  <si>
    <t>spoluúčasť obce, bežné</t>
  </si>
  <si>
    <t>z dotácie VUC, bežné 600€</t>
  </si>
  <si>
    <t>z dotácie VUC, kapitálové 4400€</t>
  </si>
  <si>
    <t>spoluúčasť obce, kapitálové</t>
  </si>
  <si>
    <t>Elektrická prípojka ku Kláštoru, dotácia</t>
  </si>
  <si>
    <t>Cyklistická infraštruktúra - dotácia BBSK VZN 38, bežné</t>
  </si>
  <si>
    <t>Cyklistická infraštruktúra - dotácia BBSK VZN 38, kapitálové</t>
  </si>
  <si>
    <t>z dotácie VUC 17000€</t>
  </si>
  <si>
    <t>z dotácie na zateplenie ZŠ</t>
  </si>
  <si>
    <t>z dotácie</t>
  </si>
  <si>
    <t>z prebytku, doplnenie PD</t>
  </si>
  <si>
    <t>dotácia na zateplenie ZŠ EF</t>
  </si>
  <si>
    <t>spoluúčasť obce</t>
  </si>
  <si>
    <t>dotácia na 800€ odmeny - 11768€,         dotácia na okná SOcU - 10500€</t>
  </si>
  <si>
    <t>Rekonštrukcia  budovy  star. OCU /okná a dvere/</t>
  </si>
  <si>
    <t>výjmena okien a dverí SOcU - spoluúčasť, z prebytku ???</t>
  </si>
  <si>
    <t>výjmena okien a dverí SOcU - z dotácie MF</t>
  </si>
  <si>
    <t>za odvolanie na krajský súd,kotolňa ZŠ, z prebytku</t>
  </si>
  <si>
    <t>z prebytku, služby BBRSC</t>
  </si>
  <si>
    <t>z prebytku, odkaľovanie ČOV</t>
  </si>
  <si>
    <t>z prebytku, Birvoňová - pod ihriskom</t>
  </si>
  <si>
    <t>VUC - cyklistická infraštruktúra</t>
  </si>
  <si>
    <t>VÚC - cyklistická infraštruktúra</t>
  </si>
  <si>
    <t>VÚC - cyklistická infraštruktúra (obec)</t>
  </si>
  <si>
    <t>VUC - cyklistická infraštruktúra (obec)</t>
  </si>
  <si>
    <t>MŠ rozšírenie kapacity 2023</t>
  </si>
  <si>
    <t>186862,45 faktúra Dado, 3999,36 Mzda projektový manažér</t>
  </si>
  <si>
    <t>Hrad - Verejné toalety PD</t>
  </si>
  <si>
    <t>zmena č.4</t>
  </si>
  <si>
    <t>k zmene č.4</t>
  </si>
  <si>
    <t>Po zmene č. 4</t>
  </si>
  <si>
    <t>PD, Ing. Kokavec</t>
  </si>
  <si>
    <t>Návrh na zmenu rozpočtu obce Bzovík č.4/2025 vyvesený na úradnej tabuli dňa: 14.10.2025</t>
  </si>
  <si>
    <t>Rozpočetové opatrenie obce Bzovík č. 2/2025 vyvesené dňa:</t>
  </si>
  <si>
    <t xml:space="preserve">Rozpočetové opatrenie obce Bzovík č. 2/2025 nadobúda účinnosť dňa: </t>
  </si>
  <si>
    <t>Rekonštrukcia miestnych komunikácií pre MRK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</si>
</sst>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  <charset val="238"/>
    </font>
    <font>
      <sz val="10"/>
      <name val="Arial"/>
      <family val="2"/>
      <charset val="238"/>
    </font>
    <font>
      <sz val="9"/>
      <color rgb="FF000000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sz val="10"/>
      <color rgb="FFFF0000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2" borderId="1" xfId="0" applyFill="1" applyBorder="1"/>
    <xf numFmtId="0" fontId="0" fillId="0" borderId="1" xfId="0" applyBorder="1"/>
    <xf numFmtId="0" fontId="1" fillId="2" borderId="1" xfId="0" applyFont="1" applyFill="1" applyBorder="1"/>
    <xf numFmtId="0" fontId="1" fillId="0" borderId="0" xfId="0" applyFont="1"/>
    <xf numFmtId="0" fontId="0" fillId="3" borderId="0" xfId="0" applyFill="1"/>
    <xf numFmtId="0" fontId="0" fillId="2" borderId="0" xfId="0" applyFill="1"/>
    <xf numFmtId="0" fontId="1" fillId="3" borderId="1" xfId="0" applyFont="1" applyFill="1" applyBorder="1"/>
    <xf numFmtId="0" fontId="0" fillId="0" borderId="2" xfId="0" applyBorder="1"/>
    <xf numFmtId="4" fontId="0" fillId="0" borderId="0" xfId="0" applyNumberFormat="1"/>
    <xf numFmtId="4" fontId="0" fillId="4" borderId="0" xfId="0" applyNumberFormat="1" applyFill="1"/>
    <xf numFmtId="4" fontId="0" fillId="3" borderId="0" xfId="0" applyNumberFormat="1" applyFill="1"/>
    <xf numFmtId="4" fontId="0" fillId="0" borderId="2" xfId="0" applyNumberFormat="1" applyBorder="1"/>
    <xf numFmtId="4" fontId="1" fillId="4" borderId="0" xfId="0" applyNumberFormat="1" applyFont="1" applyFill="1"/>
    <xf numFmtId="0" fontId="0" fillId="0" borderId="0" xfId="0" applyAlignment="1">
      <alignment horizontal="left" vertical="top"/>
    </xf>
    <xf numFmtId="0" fontId="0" fillId="0" borderId="0" xfId="0" applyAlignment="1">
      <alignment horizontal="left" wrapText="1"/>
    </xf>
    <xf numFmtId="0" fontId="3" fillId="0" borderId="0" xfId="0" applyFont="1"/>
    <xf numFmtId="0" fontId="2" fillId="0" borderId="0" xfId="0" applyFont="1" applyAlignment="1">
      <alignment vertical="center"/>
    </xf>
    <xf numFmtId="0" fontId="0" fillId="0" borderId="0" xfId="0" applyAlignment="1">
      <alignment wrapText="1"/>
    </xf>
    <xf numFmtId="0" fontId="1" fillId="3" borderId="3" xfId="0" applyFont="1" applyFill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1" fillId="3" borderId="1" xfId="0" applyFont="1" applyFill="1" applyBorder="1" applyAlignment="1">
      <alignment horizontal="center" vertical="center"/>
    </xf>
    <xf numFmtId="4" fontId="0" fillId="5" borderId="4" xfId="0" applyNumberFormat="1" applyFill="1" applyBorder="1" applyAlignment="1">
      <alignment horizontal="center" vertical="center"/>
    </xf>
    <xf numFmtId="4" fontId="1" fillId="5" borderId="3" xfId="0" applyNumberFormat="1" applyFont="1" applyFill="1" applyBorder="1" applyAlignment="1">
      <alignment horizontal="center" vertical="center"/>
    </xf>
    <xf numFmtId="4" fontId="0" fillId="0" borderId="0" xfId="0" applyNumberFormat="1" applyAlignment="1">
      <alignment wrapText="1"/>
    </xf>
    <xf numFmtId="4" fontId="4" fillId="0" borderId="0" xfId="0" applyNumberFormat="1" applyFont="1" applyAlignment="1">
      <alignment wrapText="1"/>
    </xf>
    <xf numFmtId="4" fontId="0" fillId="3" borderId="0" xfId="0" applyNumberFormat="1" applyFill="1" applyAlignment="1">
      <alignment wrapText="1"/>
    </xf>
    <xf numFmtId="0" fontId="0" fillId="0" borderId="0" xfId="0" applyAlignment="1">
      <alignment horizontal="left"/>
    </xf>
    <xf numFmtId="0" fontId="0" fillId="6" borderId="0" xfId="0" applyFill="1"/>
    <xf numFmtId="0" fontId="0" fillId="6" borderId="0" xfId="0" applyFill="1" applyAlignment="1">
      <alignment horizontal="left"/>
    </xf>
    <xf numFmtId="0" fontId="1" fillId="6" borderId="0" xfId="0" applyFont="1" applyFill="1"/>
    <xf numFmtId="4" fontId="0" fillId="6" borderId="0" xfId="0" applyNumberFormat="1" applyFill="1"/>
    <xf numFmtId="4" fontId="4" fillId="6" borderId="0" xfId="0" applyNumberFormat="1" applyFont="1" applyFill="1" applyAlignment="1">
      <alignment wrapText="1"/>
    </xf>
    <xf numFmtId="4" fontId="0" fillId="5" borderId="1" xfId="0" applyNumberFormat="1" applyFill="1" applyBorder="1" applyAlignment="1">
      <alignment horizontal="center" vertical="center"/>
    </xf>
    <xf numFmtId="4" fontId="1" fillId="5" borderId="4" xfId="0" applyNumberFormat="1" applyFont="1" applyFill="1" applyBorder="1" applyAlignment="1">
      <alignment horizontal="center" vertical="center"/>
    </xf>
    <xf numFmtId="4" fontId="0" fillId="7" borderId="0" xfId="0" applyNumberFormat="1" applyFill="1"/>
    <xf numFmtId="4" fontId="0" fillId="7" borderId="0" xfId="0" applyNumberFormat="1" applyFill="1" applyAlignment="1">
      <alignment wrapText="1"/>
    </xf>
    <xf numFmtId="4" fontId="4" fillId="0" borderId="0" xfId="0" applyNumberFormat="1" applyFont="1" applyAlignment="1">
      <alignment horizontal="left" wrapText="1"/>
    </xf>
    <xf numFmtId="0" fontId="4" fillId="0" borderId="0" xfId="0" applyFont="1" applyAlignment="1">
      <alignment wrapText="1"/>
    </xf>
    <xf numFmtId="0" fontId="5" fillId="0" borderId="0" xfId="0" applyFont="1"/>
    <xf numFmtId="2" fontId="0" fillId="0" borderId="0" xfId="0" applyNumberFormat="1"/>
    <xf numFmtId="0" fontId="1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2" fontId="4" fillId="0" borderId="0" xfId="0" applyNumberFormat="1" applyFont="1" applyAlignment="1">
      <alignment wrapText="1"/>
    </xf>
    <xf numFmtId="0" fontId="2" fillId="0" borderId="0" xfId="0" applyFont="1" applyAlignment="1">
      <alignment horizontal="left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9D2D45-4D07-4E6B-98A5-310F8B1EB4D5}">
  <sheetPr>
    <pageSetUpPr fitToPage="1"/>
  </sheetPr>
  <dimension ref="A1:W459"/>
  <sheetViews>
    <sheetView tabSelected="1" showOutlineSymbols="0" zoomScale="110" zoomScaleNormal="110" workbookViewId="0">
      <pane ySplit="2" topLeftCell="A370" activePane="bottomLeft" state="frozen"/>
      <selection pane="bottomLeft" activeCell="U388" sqref="U388"/>
    </sheetView>
  </sheetViews>
  <sheetFormatPr defaultColWidth="9.140625" defaultRowHeight="12.75" customHeight="1" x14ac:dyDescent="0.2"/>
  <cols>
    <col min="1" max="1" width="6.7109375" bestFit="1" customWidth="1"/>
    <col min="2" max="2" width="7.7109375" bestFit="1" customWidth="1"/>
    <col min="3" max="3" width="7.85546875" bestFit="1" customWidth="1"/>
    <col min="4" max="4" width="5.5703125" bestFit="1" customWidth="1"/>
    <col min="5" max="5" width="49.5703125" customWidth="1"/>
    <col min="6" max="6" width="11.7109375" bestFit="1" customWidth="1"/>
    <col min="7" max="7" width="9.7109375" customWidth="1"/>
    <col min="8" max="8" width="10.140625" customWidth="1"/>
    <col min="9" max="9" width="11.5703125" style="18" customWidth="1"/>
    <col min="10" max="10" width="12.5703125" customWidth="1"/>
    <col min="11" max="12" width="9.7109375" customWidth="1"/>
    <col min="13" max="13" width="11.140625" style="18" customWidth="1"/>
    <col min="14" max="14" width="12.5703125" customWidth="1"/>
    <col min="15" max="16" width="9.7109375" customWidth="1"/>
    <col min="17" max="17" width="11.42578125" style="18" customWidth="1"/>
    <col min="18" max="18" width="12.5703125" customWidth="1"/>
    <col min="19" max="19" width="11.7109375" customWidth="1"/>
    <col min="20" max="21" width="9.7109375" bestFit="1" customWidth="1"/>
    <col min="22" max="22" width="11.42578125" style="18" customWidth="1"/>
    <col min="23" max="23" width="12.5703125" customWidth="1"/>
  </cols>
  <sheetData>
    <row r="1" spans="1:23" ht="25.5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s="18" t="s">
        <v>464</v>
      </c>
      <c r="G1" s="19" t="s">
        <v>465</v>
      </c>
      <c r="H1" s="19" t="s">
        <v>466</v>
      </c>
      <c r="I1" s="20" t="s">
        <v>467</v>
      </c>
      <c r="J1" s="23" t="s">
        <v>471</v>
      </c>
      <c r="K1" s="19" t="s">
        <v>465</v>
      </c>
      <c r="L1" s="19" t="s">
        <v>466</v>
      </c>
      <c r="M1" s="20" t="s">
        <v>467</v>
      </c>
      <c r="N1" s="23" t="s">
        <v>471</v>
      </c>
      <c r="O1" s="19" t="s">
        <v>465</v>
      </c>
      <c r="P1" s="19" t="s">
        <v>466</v>
      </c>
      <c r="Q1" s="20" t="s">
        <v>467</v>
      </c>
      <c r="R1" s="23" t="s">
        <v>471</v>
      </c>
      <c r="S1" s="23" t="s">
        <v>490</v>
      </c>
      <c r="T1" s="19" t="s">
        <v>465</v>
      </c>
      <c r="U1" s="19" t="s">
        <v>466</v>
      </c>
      <c r="V1" s="20" t="s">
        <v>467</v>
      </c>
      <c r="W1" s="23" t="s">
        <v>471</v>
      </c>
    </row>
    <row r="2" spans="1:23" ht="12.75" customHeight="1" x14ac:dyDescent="0.2">
      <c r="A2" t="s">
        <v>5</v>
      </c>
      <c r="G2" s="21" t="s">
        <v>468</v>
      </c>
      <c r="H2" s="21" t="s">
        <v>468</v>
      </c>
      <c r="I2" s="20" t="s">
        <v>470</v>
      </c>
      <c r="J2" s="22" t="s">
        <v>469</v>
      </c>
      <c r="K2" s="21" t="s">
        <v>487</v>
      </c>
      <c r="L2" s="21" t="s">
        <v>487</v>
      </c>
      <c r="M2" s="20" t="s">
        <v>488</v>
      </c>
      <c r="N2" s="34" t="s">
        <v>518</v>
      </c>
      <c r="O2" s="21" t="s">
        <v>519</v>
      </c>
      <c r="P2" s="21" t="s">
        <v>519</v>
      </c>
      <c r="Q2" s="20" t="s">
        <v>520</v>
      </c>
      <c r="R2" s="34" t="s">
        <v>521</v>
      </c>
      <c r="S2" s="33"/>
      <c r="T2" s="21" t="s">
        <v>572</v>
      </c>
      <c r="U2" s="21" t="s">
        <v>572</v>
      </c>
      <c r="V2" s="20" t="s">
        <v>573</v>
      </c>
      <c r="W2" s="34" t="s">
        <v>574</v>
      </c>
    </row>
    <row r="3" spans="1:23" ht="12.75" customHeight="1" x14ac:dyDescent="0.2">
      <c r="A3" s="1" t="s">
        <v>6</v>
      </c>
    </row>
    <row r="4" spans="1:23" ht="12.75" customHeight="1" x14ac:dyDescent="0.2">
      <c r="A4" t="s">
        <v>7</v>
      </c>
      <c r="B4" t="s">
        <v>5</v>
      </c>
      <c r="C4" t="s">
        <v>5</v>
      </c>
      <c r="D4" t="s">
        <v>5</v>
      </c>
      <c r="E4" s="1" t="s">
        <v>8</v>
      </c>
    </row>
    <row r="5" spans="1:23" ht="12.75" customHeight="1" x14ac:dyDescent="0.2">
      <c r="A5" t="s">
        <v>5</v>
      </c>
      <c r="B5" t="s">
        <v>5</v>
      </c>
      <c r="C5" t="s">
        <v>9</v>
      </c>
      <c r="D5" t="s">
        <v>10</v>
      </c>
      <c r="E5" t="s">
        <v>11</v>
      </c>
      <c r="F5" s="10">
        <v>470000</v>
      </c>
      <c r="G5" s="9"/>
      <c r="H5" s="9"/>
      <c r="I5" s="24"/>
      <c r="J5" s="10">
        <f>F5-G5+H5</f>
        <v>470000</v>
      </c>
      <c r="K5" s="9"/>
      <c r="L5" s="9"/>
      <c r="M5" s="24"/>
      <c r="N5" s="10">
        <f t="shared" ref="N5:N36" si="0">J5-K5+L5</f>
        <v>470000</v>
      </c>
      <c r="O5" s="9"/>
      <c r="P5" s="9"/>
      <c r="Q5" s="24"/>
      <c r="R5" s="10">
        <f t="shared" ref="R5:R9" si="1">N5-O5+P5</f>
        <v>470000</v>
      </c>
      <c r="S5">
        <v>361082.35</v>
      </c>
      <c r="T5" s="9"/>
      <c r="U5" s="9"/>
      <c r="V5" s="24"/>
      <c r="W5" s="10">
        <f>R5-T5+U5</f>
        <v>470000</v>
      </c>
    </row>
    <row r="6" spans="1:23" ht="12.75" customHeight="1" x14ac:dyDescent="0.2">
      <c r="A6" t="s">
        <v>5</v>
      </c>
      <c r="B6" t="s">
        <v>5</v>
      </c>
      <c r="C6" t="s">
        <v>12</v>
      </c>
      <c r="D6" t="s">
        <v>10</v>
      </c>
      <c r="E6" t="s">
        <v>13</v>
      </c>
      <c r="F6" s="10">
        <v>16171</v>
      </c>
      <c r="G6" s="9"/>
      <c r="H6" s="9"/>
      <c r="I6" s="24"/>
      <c r="J6" s="10">
        <f t="shared" ref="J6:J53" si="2">F6-G6+H6</f>
        <v>16171</v>
      </c>
      <c r="K6" s="9"/>
      <c r="L6" s="9"/>
      <c r="M6" s="24"/>
      <c r="N6" s="10">
        <f t="shared" si="0"/>
        <v>16171</v>
      </c>
      <c r="O6" s="9"/>
      <c r="P6" s="9"/>
      <c r="Q6" s="24"/>
      <c r="R6" s="10">
        <f t="shared" si="1"/>
        <v>16171</v>
      </c>
      <c r="S6">
        <v>12609.7</v>
      </c>
      <c r="T6" s="9"/>
      <c r="U6" s="9"/>
      <c r="V6" s="24"/>
      <c r="W6" s="10">
        <f t="shared" ref="W6:W56" si="3">R6-T6+U6</f>
        <v>16171</v>
      </c>
    </row>
    <row r="7" spans="1:23" ht="12.75" customHeight="1" x14ac:dyDescent="0.2">
      <c r="A7" t="s">
        <v>5</v>
      </c>
      <c r="B7" t="s">
        <v>5</v>
      </c>
      <c r="C7" t="s">
        <v>14</v>
      </c>
      <c r="D7" t="s">
        <v>10</v>
      </c>
      <c r="E7" t="s">
        <v>15</v>
      </c>
      <c r="F7" s="10">
        <v>8255</v>
      </c>
      <c r="G7" s="9"/>
      <c r="H7" s="9"/>
      <c r="I7" s="24"/>
      <c r="J7" s="10">
        <f t="shared" si="2"/>
        <v>8255</v>
      </c>
      <c r="K7" s="9"/>
      <c r="L7" s="9"/>
      <c r="M7" s="24"/>
      <c r="N7" s="10">
        <f t="shared" si="0"/>
        <v>8255</v>
      </c>
      <c r="O7" s="9"/>
      <c r="P7" s="9">
        <v>421.4</v>
      </c>
      <c r="Q7" s="24"/>
      <c r="R7" s="10">
        <f t="shared" si="1"/>
        <v>8676.4</v>
      </c>
      <c r="S7">
        <v>8676.4</v>
      </c>
      <c r="T7" s="9"/>
      <c r="U7" s="9"/>
      <c r="V7" s="24"/>
      <c r="W7" s="10">
        <f t="shared" si="3"/>
        <v>8676.4</v>
      </c>
    </row>
    <row r="8" spans="1:23" ht="12.75" customHeight="1" x14ac:dyDescent="0.2">
      <c r="A8" t="s">
        <v>5</v>
      </c>
      <c r="B8" t="s">
        <v>5</v>
      </c>
      <c r="C8" t="s">
        <v>16</v>
      </c>
      <c r="D8" t="s">
        <v>10</v>
      </c>
      <c r="E8" t="s">
        <v>17</v>
      </c>
      <c r="F8" s="10">
        <v>174</v>
      </c>
      <c r="G8" s="9"/>
      <c r="H8" s="9"/>
      <c r="I8" s="24"/>
      <c r="J8" s="10">
        <f t="shared" si="2"/>
        <v>174</v>
      </c>
      <c r="K8" s="9"/>
      <c r="L8" s="9"/>
      <c r="M8" s="24"/>
      <c r="N8" s="10">
        <f t="shared" si="0"/>
        <v>174</v>
      </c>
      <c r="O8" s="9"/>
      <c r="P8" s="9"/>
      <c r="Q8" s="24"/>
      <c r="R8" s="10">
        <f t="shared" si="1"/>
        <v>174</v>
      </c>
      <c r="S8">
        <v>146</v>
      </c>
      <c r="T8" s="9"/>
      <c r="U8" s="9"/>
      <c r="V8" s="24"/>
      <c r="W8" s="10">
        <f t="shared" si="3"/>
        <v>174</v>
      </c>
    </row>
    <row r="9" spans="1:23" ht="12.75" customHeight="1" x14ac:dyDescent="0.2">
      <c r="A9" t="s">
        <v>5</v>
      </c>
      <c r="B9" t="s">
        <v>5</v>
      </c>
      <c r="C9" t="s">
        <v>18</v>
      </c>
      <c r="D9" t="s">
        <v>10</v>
      </c>
      <c r="E9" t="s">
        <v>19</v>
      </c>
      <c r="F9" s="10">
        <v>400</v>
      </c>
      <c r="G9" s="9"/>
      <c r="H9" s="9"/>
      <c r="I9" s="24"/>
      <c r="J9" s="10">
        <f t="shared" si="2"/>
        <v>400</v>
      </c>
      <c r="K9" s="9"/>
      <c r="L9" s="9"/>
      <c r="M9" s="24"/>
      <c r="N9" s="10">
        <f t="shared" si="0"/>
        <v>400</v>
      </c>
      <c r="O9" s="9"/>
      <c r="P9" s="9">
        <v>63.9</v>
      </c>
      <c r="Q9" s="24"/>
      <c r="R9" s="10">
        <f t="shared" si="1"/>
        <v>463.9</v>
      </c>
      <c r="S9">
        <v>463.9</v>
      </c>
      <c r="T9" s="9"/>
      <c r="U9" s="9"/>
      <c r="V9" s="24"/>
      <c r="W9" s="10">
        <f t="shared" si="3"/>
        <v>463.9</v>
      </c>
    </row>
    <row r="10" spans="1:23" ht="33.75" x14ac:dyDescent="0.2">
      <c r="A10" t="s">
        <v>5</v>
      </c>
      <c r="B10" t="s">
        <v>5</v>
      </c>
      <c r="C10" t="s">
        <v>20</v>
      </c>
      <c r="D10" t="s">
        <v>10</v>
      </c>
      <c r="E10" t="s">
        <v>21</v>
      </c>
      <c r="F10" s="10">
        <v>300</v>
      </c>
      <c r="G10" s="9"/>
      <c r="H10" s="9"/>
      <c r="I10" s="24"/>
      <c r="J10" s="10">
        <f t="shared" si="2"/>
        <v>300</v>
      </c>
      <c r="K10" s="9"/>
      <c r="L10" s="9">
        <v>2600</v>
      </c>
      <c r="M10" s="25" t="s">
        <v>510</v>
      </c>
      <c r="N10" s="10">
        <f t="shared" si="0"/>
        <v>2900</v>
      </c>
      <c r="O10" s="9"/>
      <c r="P10" s="9">
        <v>186</v>
      </c>
      <c r="Q10" s="25"/>
      <c r="R10" s="10">
        <f>N10-O10+P10</f>
        <v>3086</v>
      </c>
      <c r="S10">
        <v>3086</v>
      </c>
      <c r="T10" s="9"/>
      <c r="U10" s="9"/>
      <c r="V10" s="25"/>
      <c r="W10" s="10">
        <f t="shared" si="3"/>
        <v>3086</v>
      </c>
    </row>
    <row r="11" spans="1:23" ht="12.75" customHeight="1" x14ac:dyDescent="0.2">
      <c r="A11" t="s">
        <v>5</v>
      </c>
      <c r="B11" t="s">
        <v>5</v>
      </c>
      <c r="C11" t="s">
        <v>22</v>
      </c>
      <c r="D11" t="s">
        <v>10</v>
      </c>
      <c r="E11" t="s">
        <v>23</v>
      </c>
      <c r="F11" s="10">
        <v>35400</v>
      </c>
      <c r="G11" s="9"/>
      <c r="H11" s="9"/>
      <c r="I11" s="24"/>
      <c r="J11" s="10">
        <f t="shared" si="2"/>
        <v>35400</v>
      </c>
      <c r="K11" s="9"/>
      <c r="L11" s="9"/>
      <c r="M11" s="24"/>
      <c r="N11" s="10">
        <f t="shared" si="0"/>
        <v>35400</v>
      </c>
      <c r="O11" s="9"/>
      <c r="P11" s="9"/>
      <c r="Q11" s="24"/>
      <c r="R11" s="10">
        <f t="shared" ref="R11:R53" si="4">N11-O11+P11</f>
        <v>35400</v>
      </c>
      <c r="S11">
        <v>28157.32</v>
      </c>
      <c r="T11" s="9"/>
      <c r="U11" s="9"/>
      <c r="V11" s="24"/>
      <c r="W11" s="10">
        <f t="shared" si="3"/>
        <v>35400</v>
      </c>
    </row>
    <row r="12" spans="1:23" ht="12.75" customHeight="1" x14ac:dyDescent="0.2">
      <c r="A12" t="s">
        <v>5</v>
      </c>
      <c r="B12" t="s">
        <v>5</v>
      </c>
      <c r="C12" t="s">
        <v>24</v>
      </c>
      <c r="D12" t="s">
        <v>10</v>
      </c>
      <c r="E12" t="s">
        <v>25</v>
      </c>
      <c r="F12" s="10">
        <v>4200</v>
      </c>
      <c r="G12" s="9"/>
      <c r="H12" s="9"/>
      <c r="I12" s="24"/>
      <c r="J12" s="10">
        <f t="shared" si="2"/>
        <v>4200</v>
      </c>
      <c r="K12" s="9"/>
      <c r="L12" s="9"/>
      <c r="M12" s="24"/>
      <c r="N12" s="10">
        <f t="shared" si="0"/>
        <v>4200</v>
      </c>
      <c r="O12" s="9"/>
      <c r="P12" s="9"/>
      <c r="Q12" s="24"/>
      <c r="R12" s="10">
        <f t="shared" si="4"/>
        <v>4200</v>
      </c>
      <c r="S12">
        <v>617.65</v>
      </c>
      <c r="T12" s="9"/>
      <c r="U12" s="9"/>
      <c r="V12" s="24"/>
      <c r="W12" s="10">
        <f t="shared" si="3"/>
        <v>4200</v>
      </c>
    </row>
    <row r="13" spans="1:23" ht="12.75" customHeight="1" x14ac:dyDescent="0.2">
      <c r="A13" t="s">
        <v>5</v>
      </c>
      <c r="B13" t="s">
        <v>5</v>
      </c>
      <c r="C13" t="s">
        <v>26</v>
      </c>
      <c r="D13" t="s">
        <v>10</v>
      </c>
      <c r="E13" t="s">
        <v>27</v>
      </c>
      <c r="F13" s="10">
        <v>6500</v>
      </c>
      <c r="G13" s="9"/>
      <c r="H13" s="9"/>
      <c r="I13" s="24"/>
      <c r="J13" s="10">
        <f t="shared" si="2"/>
        <v>6500</v>
      </c>
      <c r="K13" s="9"/>
      <c r="L13" s="9"/>
      <c r="M13" s="24"/>
      <c r="N13" s="10">
        <f t="shared" si="0"/>
        <v>6500</v>
      </c>
      <c r="O13" s="9"/>
      <c r="P13" s="9"/>
      <c r="Q13" s="24"/>
      <c r="R13" s="10">
        <f t="shared" si="4"/>
        <v>6500</v>
      </c>
      <c r="S13">
        <v>2576.85</v>
      </c>
      <c r="T13" s="9"/>
      <c r="U13" s="9"/>
      <c r="V13" s="24"/>
      <c r="W13" s="10">
        <f t="shared" si="3"/>
        <v>6500</v>
      </c>
    </row>
    <row r="14" spans="1:23" ht="12.75" customHeight="1" x14ac:dyDescent="0.2">
      <c r="A14" t="s">
        <v>5</v>
      </c>
      <c r="B14" t="s">
        <v>5</v>
      </c>
      <c r="C14" t="s">
        <v>26</v>
      </c>
      <c r="D14" t="s">
        <v>10</v>
      </c>
      <c r="E14" t="s">
        <v>28</v>
      </c>
      <c r="F14" s="10">
        <v>61500</v>
      </c>
      <c r="G14" s="9"/>
      <c r="H14" s="9"/>
      <c r="I14" s="24"/>
      <c r="J14" s="10">
        <f t="shared" si="2"/>
        <v>61500</v>
      </c>
      <c r="K14" s="9"/>
      <c r="L14" s="9"/>
      <c r="M14" s="24"/>
      <c r="N14" s="10">
        <f t="shared" si="0"/>
        <v>61500</v>
      </c>
      <c r="O14" s="9"/>
      <c r="P14" s="9"/>
      <c r="Q14" s="24"/>
      <c r="R14" s="10">
        <f t="shared" si="4"/>
        <v>61500</v>
      </c>
      <c r="S14">
        <v>44456.81</v>
      </c>
      <c r="T14" s="9"/>
      <c r="U14" s="9"/>
      <c r="V14" s="24"/>
      <c r="W14" s="10">
        <f t="shared" si="3"/>
        <v>61500</v>
      </c>
    </row>
    <row r="15" spans="1:23" ht="12.75" customHeight="1" x14ac:dyDescent="0.2">
      <c r="A15" t="s">
        <v>5</v>
      </c>
      <c r="B15" t="s">
        <v>5</v>
      </c>
      <c r="C15" t="s">
        <v>26</v>
      </c>
      <c r="D15" t="s">
        <v>10</v>
      </c>
      <c r="E15" t="s">
        <v>29</v>
      </c>
      <c r="F15" s="10">
        <v>1000</v>
      </c>
      <c r="G15" s="9"/>
      <c r="H15" s="9"/>
      <c r="I15" s="24"/>
      <c r="J15" s="10">
        <f t="shared" si="2"/>
        <v>1000</v>
      </c>
      <c r="K15" s="9"/>
      <c r="L15" s="9"/>
      <c r="M15" s="24"/>
      <c r="N15" s="10">
        <f t="shared" si="0"/>
        <v>1000</v>
      </c>
      <c r="O15" s="9"/>
      <c r="P15" s="9"/>
      <c r="Q15" s="24"/>
      <c r="R15" s="10">
        <f t="shared" si="4"/>
        <v>1000</v>
      </c>
      <c r="S15">
        <v>602</v>
      </c>
      <c r="T15" s="9"/>
      <c r="U15" s="9"/>
      <c r="V15" s="24"/>
      <c r="W15" s="10">
        <f t="shared" si="3"/>
        <v>1000</v>
      </c>
    </row>
    <row r="16" spans="1:23" ht="12.75" customHeight="1" x14ac:dyDescent="0.2">
      <c r="A16" t="s">
        <v>5</v>
      </c>
      <c r="B16" t="s">
        <v>5</v>
      </c>
      <c r="C16" t="s">
        <v>30</v>
      </c>
      <c r="D16" t="s">
        <v>10</v>
      </c>
      <c r="E16" t="s">
        <v>31</v>
      </c>
      <c r="F16" s="10">
        <v>0</v>
      </c>
      <c r="G16" s="9"/>
      <c r="H16" s="9"/>
      <c r="I16" s="24"/>
      <c r="J16" s="10">
        <f t="shared" si="2"/>
        <v>0</v>
      </c>
      <c r="K16" s="9"/>
      <c r="L16" s="9"/>
      <c r="M16" s="24"/>
      <c r="N16" s="10">
        <f t="shared" si="0"/>
        <v>0</v>
      </c>
      <c r="O16" s="9"/>
      <c r="P16" s="9">
        <v>484.4</v>
      </c>
      <c r="Q16" s="24"/>
      <c r="R16" s="10">
        <f t="shared" si="4"/>
        <v>484.4</v>
      </c>
      <c r="S16">
        <v>484.4</v>
      </c>
      <c r="T16" s="9"/>
      <c r="U16" s="9"/>
      <c r="V16" s="24"/>
      <c r="W16" s="10">
        <f t="shared" si="3"/>
        <v>484.4</v>
      </c>
    </row>
    <row r="17" spans="1:23" ht="12.75" customHeight="1" x14ac:dyDescent="0.2">
      <c r="A17" t="s">
        <v>5</v>
      </c>
      <c r="B17" t="s">
        <v>5</v>
      </c>
      <c r="C17" t="s">
        <v>32</v>
      </c>
      <c r="D17" t="s">
        <v>10</v>
      </c>
      <c r="E17" t="s">
        <v>33</v>
      </c>
      <c r="F17" s="10">
        <v>1500</v>
      </c>
      <c r="G17" s="9"/>
      <c r="H17" s="9"/>
      <c r="I17" s="24"/>
      <c r="J17" s="10">
        <f t="shared" si="2"/>
        <v>1500</v>
      </c>
      <c r="K17" s="9"/>
      <c r="L17" s="9"/>
      <c r="M17" s="24"/>
      <c r="N17" s="10">
        <f t="shared" si="0"/>
        <v>1500</v>
      </c>
      <c r="O17" s="9"/>
      <c r="P17" s="9"/>
      <c r="Q17" s="24"/>
      <c r="R17" s="10">
        <f t="shared" si="4"/>
        <v>1500</v>
      </c>
      <c r="S17">
        <v>912.2</v>
      </c>
      <c r="T17" s="9"/>
      <c r="U17" s="9"/>
      <c r="V17" s="24"/>
      <c r="W17" s="10">
        <f t="shared" si="3"/>
        <v>1500</v>
      </c>
    </row>
    <row r="18" spans="1:23" ht="12.75" customHeight="1" x14ac:dyDescent="0.2">
      <c r="A18" t="s">
        <v>5</v>
      </c>
      <c r="B18" t="s">
        <v>5</v>
      </c>
      <c r="C18" t="s">
        <v>32</v>
      </c>
      <c r="D18" t="s">
        <v>10</v>
      </c>
      <c r="E18" t="s">
        <v>522</v>
      </c>
      <c r="F18" s="10">
        <v>0</v>
      </c>
      <c r="G18" s="9"/>
      <c r="H18" s="9"/>
      <c r="I18" s="24"/>
      <c r="J18" s="10">
        <f t="shared" si="2"/>
        <v>0</v>
      </c>
      <c r="K18" s="9"/>
      <c r="L18" s="9"/>
      <c r="M18" s="24"/>
      <c r="N18" s="10">
        <f t="shared" si="0"/>
        <v>0</v>
      </c>
      <c r="O18" s="9"/>
      <c r="P18" s="9">
        <v>500</v>
      </c>
      <c r="Q18" s="24"/>
      <c r="R18" s="10">
        <f t="shared" si="4"/>
        <v>500</v>
      </c>
      <c r="S18">
        <v>500</v>
      </c>
      <c r="T18" s="9"/>
      <c r="U18" s="9"/>
      <c r="V18" s="24"/>
      <c r="W18" s="10">
        <f t="shared" si="3"/>
        <v>500</v>
      </c>
    </row>
    <row r="19" spans="1:23" ht="12.75" customHeight="1" x14ac:dyDescent="0.2">
      <c r="A19" t="s">
        <v>5</v>
      </c>
      <c r="B19" t="s">
        <v>5</v>
      </c>
      <c r="C19" t="s">
        <v>34</v>
      </c>
      <c r="D19" t="s">
        <v>10</v>
      </c>
      <c r="E19" t="s">
        <v>35</v>
      </c>
      <c r="F19" s="10">
        <v>0</v>
      </c>
      <c r="G19" s="9"/>
      <c r="H19" s="9"/>
      <c r="I19" s="24"/>
      <c r="J19" s="10">
        <f t="shared" si="2"/>
        <v>0</v>
      </c>
      <c r="K19" s="9"/>
      <c r="L19" s="9"/>
      <c r="M19" s="24"/>
      <c r="N19" s="10">
        <f t="shared" si="0"/>
        <v>0</v>
      </c>
      <c r="O19" s="9"/>
      <c r="P19" s="9">
        <v>430</v>
      </c>
      <c r="Q19" s="24"/>
      <c r="R19" s="10">
        <f t="shared" si="4"/>
        <v>430</v>
      </c>
      <c r="S19">
        <v>430</v>
      </c>
      <c r="T19" s="9"/>
      <c r="U19" s="9"/>
      <c r="V19" s="24"/>
      <c r="W19" s="10">
        <f t="shared" si="3"/>
        <v>430</v>
      </c>
    </row>
    <row r="20" spans="1:23" ht="12.75" customHeight="1" x14ac:dyDescent="0.2">
      <c r="A20" t="s">
        <v>5</v>
      </c>
      <c r="B20" t="s">
        <v>5</v>
      </c>
      <c r="C20" t="s">
        <v>36</v>
      </c>
      <c r="D20" t="s">
        <v>10</v>
      </c>
      <c r="E20" t="s">
        <v>37</v>
      </c>
      <c r="F20" s="10">
        <v>100</v>
      </c>
      <c r="G20" s="9"/>
      <c r="H20" s="9"/>
      <c r="I20" s="24"/>
      <c r="J20" s="10">
        <f t="shared" si="2"/>
        <v>100</v>
      </c>
      <c r="K20" s="9"/>
      <c r="L20" s="9"/>
      <c r="M20" s="24"/>
      <c r="N20" s="10">
        <f t="shared" si="0"/>
        <v>100</v>
      </c>
      <c r="O20" s="9"/>
      <c r="P20" s="9">
        <v>84.1</v>
      </c>
      <c r="Q20" s="24"/>
      <c r="R20" s="10">
        <f t="shared" si="4"/>
        <v>184.1</v>
      </c>
      <c r="S20">
        <v>184.1</v>
      </c>
      <c r="T20" s="9"/>
      <c r="U20" s="9"/>
      <c r="V20" s="24"/>
      <c r="W20" s="10">
        <f t="shared" si="3"/>
        <v>184.1</v>
      </c>
    </row>
    <row r="21" spans="1:23" ht="12.75" customHeight="1" x14ac:dyDescent="0.2">
      <c r="A21" t="s">
        <v>5</v>
      </c>
      <c r="B21" t="s">
        <v>5</v>
      </c>
      <c r="C21" t="s">
        <v>36</v>
      </c>
      <c r="D21" t="s">
        <v>10</v>
      </c>
      <c r="E21" t="s">
        <v>38</v>
      </c>
      <c r="F21" s="10">
        <v>10</v>
      </c>
      <c r="G21" s="9"/>
      <c r="H21" s="9"/>
      <c r="I21" s="24"/>
      <c r="J21" s="10">
        <f t="shared" si="2"/>
        <v>10</v>
      </c>
      <c r="K21" s="9"/>
      <c r="L21" s="9"/>
      <c r="M21" s="24"/>
      <c r="N21" s="10">
        <f t="shared" si="0"/>
        <v>10</v>
      </c>
      <c r="O21" s="9"/>
      <c r="P21" s="9"/>
      <c r="Q21" s="24"/>
      <c r="R21" s="10">
        <f t="shared" si="4"/>
        <v>10</v>
      </c>
      <c r="S21">
        <v>0</v>
      </c>
      <c r="T21" s="9"/>
      <c r="U21" s="9"/>
      <c r="V21" s="24"/>
      <c r="W21" s="10">
        <f t="shared" si="3"/>
        <v>10</v>
      </c>
    </row>
    <row r="22" spans="1:23" ht="12.75" customHeight="1" x14ac:dyDescent="0.2">
      <c r="A22" t="s">
        <v>5</v>
      </c>
      <c r="B22" t="s">
        <v>5</v>
      </c>
      <c r="C22" t="s">
        <v>36</v>
      </c>
      <c r="D22" t="s">
        <v>10</v>
      </c>
      <c r="E22" t="s">
        <v>39</v>
      </c>
      <c r="F22" s="10">
        <v>20</v>
      </c>
      <c r="G22" s="9"/>
      <c r="H22" s="9"/>
      <c r="I22" s="24"/>
      <c r="J22" s="10">
        <f t="shared" si="2"/>
        <v>20</v>
      </c>
      <c r="K22" s="9"/>
      <c r="L22" s="9"/>
      <c r="M22" s="24"/>
      <c r="N22" s="10">
        <f t="shared" si="0"/>
        <v>20</v>
      </c>
      <c r="O22" s="9"/>
      <c r="P22" s="9"/>
      <c r="Q22" s="24"/>
      <c r="R22" s="10">
        <f t="shared" si="4"/>
        <v>20</v>
      </c>
      <c r="S22">
        <v>0</v>
      </c>
      <c r="T22" s="9"/>
      <c r="U22" s="9"/>
      <c r="V22" s="24"/>
      <c r="W22" s="10">
        <f t="shared" si="3"/>
        <v>20</v>
      </c>
    </row>
    <row r="23" spans="1:23" ht="12.75" customHeight="1" x14ac:dyDescent="0.2">
      <c r="A23" t="s">
        <v>5</v>
      </c>
      <c r="B23" t="s">
        <v>5</v>
      </c>
      <c r="C23" t="s">
        <v>36</v>
      </c>
      <c r="D23" t="s">
        <v>10</v>
      </c>
      <c r="E23" t="s">
        <v>40</v>
      </c>
      <c r="F23" s="10">
        <v>50</v>
      </c>
      <c r="G23" s="9"/>
      <c r="H23" s="9"/>
      <c r="I23" s="24"/>
      <c r="J23" s="10">
        <f t="shared" si="2"/>
        <v>50</v>
      </c>
      <c r="K23" s="9"/>
      <c r="L23" s="9"/>
      <c r="M23" s="24"/>
      <c r="N23" s="10">
        <f t="shared" si="0"/>
        <v>50</v>
      </c>
      <c r="O23" s="9"/>
      <c r="P23" s="9"/>
      <c r="Q23" s="24"/>
      <c r="R23" s="10">
        <f t="shared" si="4"/>
        <v>50</v>
      </c>
      <c r="S23">
        <v>35</v>
      </c>
      <c r="T23" s="9"/>
      <c r="U23" s="9"/>
      <c r="V23" s="24"/>
      <c r="W23" s="10">
        <f t="shared" si="3"/>
        <v>50</v>
      </c>
    </row>
    <row r="24" spans="1:23" ht="12.75" customHeight="1" x14ac:dyDescent="0.2">
      <c r="A24" t="s">
        <v>5</v>
      </c>
      <c r="B24" t="s">
        <v>5</v>
      </c>
      <c r="C24" t="s">
        <v>36</v>
      </c>
      <c r="D24" t="s">
        <v>10</v>
      </c>
      <c r="E24" t="s">
        <v>41</v>
      </c>
      <c r="F24" s="10">
        <v>4400</v>
      </c>
      <c r="G24" s="9"/>
      <c r="H24" s="9"/>
      <c r="I24" s="24"/>
      <c r="J24" s="10">
        <f t="shared" si="2"/>
        <v>4400</v>
      </c>
      <c r="K24" s="9"/>
      <c r="L24" s="9"/>
      <c r="M24" s="24"/>
      <c r="N24" s="10">
        <f t="shared" si="0"/>
        <v>4400</v>
      </c>
      <c r="O24" s="9"/>
      <c r="P24" s="9"/>
      <c r="Q24" s="24"/>
      <c r="R24" s="10">
        <f t="shared" si="4"/>
        <v>4400</v>
      </c>
      <c r="S24">
        <v>3966.15</v>
      </c>
      <c r="T24" s="9"/>
      <c r="U24" s="9"/>
      <c r="V24" s="24"/>
      <c r="W24" s="10">
        <f t="shared" si="3"/>
        <v>4400</v>
      </c>
    </row>
    <row r="25" spans="1:23" ht="12.75" customHeight="1" x14ac:dyDescent="0.2">
      <c r="A25" t="s">
        <v>5</v>
      </c>
      <c r="B25" t="s">
        <v>5</v>
      </c>
      <c r="C25" t="s">
        <v>36</v>
      </c>
      <c r="D25" t="s">
        <v>10</v>
      </c>
      <c r="E25" t="s">
        <v>42</v>
      </c>
      <c r="F25" s="10">
        <v>0</v>
      </c>
      <c r="G25" s="9"/>
      <c r="H25" s="9"/>
      <c r="I25" s="24"/>
      <c r="J25" s="10">
        <f t="shared" si="2"/>
        <v>0</v>
      </c>
      <c r="K25" s="9"/>
      <c r="L25" s="9">
        <v>400</v>
      </c>
      <c r="M25" s="24"/>
      <c r="N25" s="10">
        <f t="shared" si="0"/>
        <v>400</v>
      </c>
      <c r="O25" s="9"/>
      <c r="P25" s="9">
        <v>300</v>
      </c>
      <c r="Q25" s="24"/>
      <c r="R25" s="10">
        <f t="shared" si="4"/>
        <v>700</v>
      </c>
      <c r="S25">
        <v>700</v>
      </c>
      <c r="T25" s="9"/>
      <c r="U25" s="9"/>
      <c r="V25" s="24"/>
      <c r="W25" s="10">
        <f t="shared" si="3"/>
        <v>700</v>
      </c>
    </row>
    <row r="26" spans="1:23" ht="12.75" customHeight="1" x14ac:dyDescent="0.2">
      <c r="A26" t="s">
        <v>5</v>
      </c>
      <c r="B26" t="s">
        <v>5</v>
      </c>
      <c r="C26" t="s">
        <v>36</v>
      </c>
      <c r="D26" t="s">
        <v>10</v>
      </c>
      <c r="E26" s="4" t="s">
        <v>43</v>
      </c>
      <c r="F26" s="10">
        <v>500</v>
      </c>
      <c r="G26" s="9"/>
      <c r="H26" s="9"/>
      <c r="I26" s="24"/>
      <c r="J26" s="10">
        <f t="shared" si="2"/>
        <v>500</v>
      </c>
      <c r="K26" s="9"/>
      <c r="L26" s="9">
        <v>1500</v>
      </c>
      <c r="M26" s="25" t="s">
        <v>493</v>
      </c>
      <c r="N26" s="10">
        <f t="shared" si="0"/>
        <v>2000</v>
      </c>
      <c r="O26" s="9"/>
      <c r="P26" s="9">
        <v>322.5</v>
      </c>
      <c r="Q26" s="25"/>
      <c r="R26" s="10">
        <f t="shared" si="4"/>
        <v>2322.5</v>
      </c>
      <c r="S26">
        <v>2322.5</v>
      </c>
      <c r="T26" s="9"/>
      <c r="U26" s="9"/>
      <c r="V26" s="25"/>
      <c r="W26" s="10">
        <f t="shared" si="3"/>
        <v>2322.5</v>
      </c>
    </row>
    <row r="27" spans="1:23" ht="12.75" customHeight="1" x14ac:dyDescent="0.2">
      <c r="A27" t="s">
        <v>5</v>
      </c>
      <c r="B27" t="s">
        <v>5</v>
      </c>
      <c r="C27" t="s">
        <v>36</v>
      </c>
      <c r="D27" t="s">
        <v>10</v>
      </c>
      <c r="E27" t="s">
        <v>44</v>
      </c>
      <c r="F27" s="10">
        <v>0</v>
      </c>
      <c r="G27" s="9"/>
      <c r="H27" s="9"/>
      <c r="I27" s="24"/>
      <c r="J27" s="10">
        <f t="shared" si="2"/>
        <v>0</v>
      </c>
      <c r="K27" s="9"/>
      <c r="L27" s="9"/>
      <c r="M27" s="24"/>
      <c r="N27" s="10">
        <f t="shared" si="0"/>
        <v>0</v>
      </c>
      <c r="O27" s="9"/>
      <c r="P27" s="9">
        <v>446.3</v>
      </c>
      <c r="Q27" s="24"/>
      <c r="R27" s="10">
        <f t="shared" si="4"/>
        <v>446.3</v>
      </c>
      <c r="S27">
        <v>446.3</v>
      </c>
      <c r="T27" s="9"/>
      <c r="U27" s="9"/>
      <c r="V27" s="24"/>
      <c r="W27" s="10">
        <f t="shared" si="3"/>
        <v>446.3</v>
      </c>
    </row>
    <row r="28" spans="1:23" ht="12.75" customHeight="1" x14ac:dyDescent="0.2">
      <c r="A28" t="s">
        <v>5</v>
      </c>
      <c r="B28" t="s">
        <v>5</v>
      </c>
      <c r="C28" t="s">
        <v>36</v>
      </c>
      <c r="D28" t="s">
        <v>10</v>
      </c>
      <c r="E28" t="s">
        <v>45</v>
      </c>
      <c r="F28" s="10">
        <v>800</v>
      </c>
      <c r="G28" s="9"/>
      <c r="H28" s="9"/>
      <c r="I28" s="24"/>
      <c r="J28" s="10">
        <f t="shared" si="2"/>
        <v>800</v>
      </c>
      <c r="K28" s="9"/>
      <c r="L28" s="9">
        <v>2860</v>
      </c>
      <c r="M28" s="25" t="s">
        <v>517</v>
      </c>
      <c r="N28" s="10">
        <f t="shared" si="0"/>
        <v>3660</v>
      </c>
      <c r="O28" s="9"/>
      <c r="P28" s="9">
        <v>1268.1600000000001</v>
      </c>
      <c r="Q28" s="25"/>
      <c r="R28" s="10">
        <f t="shared" si="4"/>
        <v>4928.16</v>
      </c>
      <c r="S28">
        <v>4928.16</v>
      </c>
      <c r="T28" s="9"/>
      <c r="U28" s="9"/>
      <c r="V28" s="25"/>
      <c r="W28" s="10">
        <f t="shared" si="3"/>
        <v>4928.16</v>
      </c>
    </row>
    <row r="29" spans="1:23" ht="12.75" customHeight="1" x14ac:dyDescent="0.2">
      <c r="A29" t="s">
        <v>5</v>
      </c>
      <c r="B29" t="s">
        <v>5</v>
      </c>
      <c r="C29" t="s">
        <v>36</v>
      </c>
      <c r="D29" t="s">
        <v>10</v>
      </c>
      <c r="E29" t="s">
        <v>46</v>
      </c>
      <c r="F29" s="10">
        <v>250</v>
      </c>
      <c r="G29" s="9"/>
      <c r="H29" s="9"/>
      <c r="I29" s="24"/>
      <c r="J29" s="10">
        <f t="shared" si="2"/>
        <v>250</v>
      </c>
      <c r="K29" s="9"/>
      <c r="L29" s="9"/>
      <c r="M29" s="24"/>
      <c r="N29" s="10">
        <f t="shared" si="0"/>
        <v>250</v>
      </c>
      <c r="O29" s="9"/>
      <c r="P29" s="9"/>
      <c r="Q29" s="24"/>
      <c r="R29" s="10">
        <f t="shared" si="4"/>
        <v>250</v>
      </c>
      <c r="S29">
        <v>187.07</v>
      </c>
      <c r="T29" s="9"/>
      <c r="U29" s="9"/>
      <c r="V29" s="24"/>
      <c r="W29" s="10">
        <f t="shared" si="3"/>
        <v>250</v>
      </c>
    </row>
    <row r="30" spans="1:23" ht="12.75" customHeight="1" x14ac:dyDescent="0.2">
      <c r="A30" t="s">
        <v>5</v>
      </c>
      <c r="B30" t="s">
        <v>5</v>
      </c>
      <c r="C30" s="27">
        <v>223001</v>
      </c>
      <c r="D30" t="s">
        <v>10</v>
      </c>
      <c r="E30" t="s">
        <v>523</v>
      </c>
      <c r="F30" s="10">
        <v>0</v>
      </c>
      <c r="G30" s="9"/>
      <c r="H30" s="9"/>
      <c r="I30" s="24"/>
      <c r="J30" s="10">
        <f t="shared" si="2"/>
        <v>0</v>
      </c>
      <c r="K30" s="9"/>
      <c r="L30" s="9"/>
      <c r="M30" s="24"/>
      <c r="N30" s="10">
        <f t="shared" si="0"/>
        <v>0</v>
      </c>
      <c r="O30" s="9"/>
      <c r="P30" s="9">
        <v>1203.3499999999999</v>
      </c>
      <c r="Q30" s="24"/>
      <c r="R30" s="10">
        <f t="shared" si="4"/>
        <v>1203.3499999999999</v>
      </c>
      <c r="S30">
        <v>1203.3499999999999</v>
      </c>
      <c r="T30" s="9"/>
      <c r="U30" s="9"/>
      <c r="V30" s="24"/>
      <c r="W30" s="10">
        <f t="shared" si="3"/>
        <v>1203.3499999999999</v>
      </c>
    </row>
    <row r="31" spans="1:23" ht="12.75" customHeight="1" x14ac:dyDescent="0.2">
      <c r="A31" t="s">
        <v>5</v>
      </c>
      <c r="B31" t="s">
        <v>5</v>
      </c>
      <c r="C31" t="s">
        <v>47</v>
      </c>
      <c r="D31" t="s">
        <v>10</v>
      </c>
      <c r="E31" t="s">
        <v>48</v>
      </c>
      <c r="F31" s="10">
        <v>120</v>
      </c>
      <c r="G31" s="9"/>
      <c r="H31" s="9"/>
      <c r="I31" s="24"/>
      <c r="J31" s="10">
        <f t="shared" si="2"/>
        <v>120</v>
      </c>
      <c r="K31" s="9"/>
      <c r="L31" s="9"/>
      <c r="M31" s="24"/>
      <c r="N31" s="10">
        <f t="shared" si="0"/>
        <v>120</v>
      </c>
      <c r="O31" s="9"/>
      <c r="P31" s="9"/>
      <c r="Q31" s="24"/>
      <c r="R31" s="10">
        <f t="shared" si="4"/>
        <v>120</v>
      </c>
      <c r="S31">
        <v>105.4</v>
      </c>
      <c r="T31" s="9"/>
      <c r="U31" s="9"/>
      <c r="V31" s="24"/>
      <c r="W31" s="10">
        <f t="shared" si="3"/>
        <v>120</v>
      </c>
    </row>
    <row r="32" spans="1:23" ht="12.75" customHeight="1" x14ac:dyDescent="0.2">
      <c r="C32" t="s">
        <v>491</v>
      </c>
      <c r="D32" s="27">
        <v>41</v>
      </c>
      <c r="E32" t="s">
        <v>492</v>
      </c>
      <c r="F32" s="10">
        <v>0</v>
      </c>
      <c r="G32" s="9"/>
      <c r="H32" s="9"/>
      <c r="I32" s="24"/>
      <c r="J32" s="10">
        <f t="shared" si="2"/>
        <v>0</v>
      </c>
      <c r="K32" s="9"/>
      <c r="L32" s="9"/>
      <c r="M32" s="24"/>
      <c r="N32" s="10">
        <f t="shared" si="0"/>
        <v>0</v>
      </c>
      <c r="O32" s="9"/>
      <c r="P32" s="9">
        <v>117.44</v>
      </c>
      <c r="Q32" s="24"/>
      <c r="R32" s="10">
        <f t="shared" si="4"/>
        <v>117.44</v>
      </c>
      <c r="S32">
        <v>117.44</v>
      </c>
      <c r="T32" s="9"/>
      <c r="U32" s="9"/>
      <c r="V32" s="24"/>
      <c r="W32" s="10">
        <f t="shared" si="3"/>
        <v>117.44</v>
      </c>
    </row>
    <row r="33" spans="1:23" ht="22.5" x14ac:dyDescent="0.2">
      <c r="A33" t="s">
        <v>5</v>
      </c>
      <c r="B33" t="s">
        <v>5</v>
      </c>
      <c r="C33" t="s">
        <v>49</v>
      </c>
      <c r="D33" t="s">
        <v>10</v>
      </c>
      <c r="E33" t="s">
        <v>50</v>
      </c>
      <c r="F33" s="10">
        <v>0</v>
      </c>
      <c r="G33" s="9"/>
      <c r="H33" s="9">
        <v>5500</v>
      </c>
      <c r="I33" s="25" t="s">
        <v>472</v>
      </c>
      <c r="J33" s="10">
        <f t="shared" si="2"/>
        <v>5500</v>
      </c>
      <c r="K33" s="9"/>
      <c r="L33" s="9"/>
      <c r="M33" s="25"/>
      <c r="N33" s="10">
        <f t="shared" si="0"/>
        <v>5500</v>
      </c>
      <c r="O33" s="9"/>
      <c r="P33" s="9">
        <v>1074.97</v>
      </c>
      <c r="Q33" s="25"/>
      <c r="R33" s="10">
        <f t="shared" si="4"/>
        <v>6574.97</v>
      </c>
      <c r="S33">
        <v>6574.97</v>
      </c>
      <c r="T33" s="9"/>
      <c r="U33" s="9"/>
      <c r="V33" s="25"/>
      <c r="W33" s="10">
        <f t="shared" si="3"/>
        <v>6574.97</v>
      </c>
    </row>
    <row r="34" spans="1:23" ht="12.75" customHeight="1" x14ac:dyDescent="0.2">
      <c r="A34" t="s">
        <v>5</v>
      </c>
      <c r="B34" t="s">
        <v>5</v>
      </c>
      <c r="C34" t="s">
        <v>51</v>
      </c>
      <c r="D34" t="s">
        <v>10</v>
      </c>
      <c r="E34" t="s">
        <v>52</v>
      </c>
      <c r="F34" s="10">
        <v>0</v>
      </c>
      <c r="G34" s="9"/>
      <c r="H34" s="9"/>
      <c r="I34" s="24"/>
      <c r="J34" s="10">
        <f t="shared" si="2"/>
        <v>0</v>
      </c>
      <c r="K34" s="9"/>
      <c r="L34" s="9"/>
      <c r="M34" s="24"/>
      <c r="N34" s="10">
        <f t="shared" si="0"/>
        <v>0</v>
      </c>
      <c r="O34" s="9"/>
      <c r="P34" s="9">
        <v>2346.13</v>
      </c>
      <c r="Q34" s="24"/>
      <c r="R34" s="10">
        <f t="shared" si="4"/>
        <v>2346.13</v>
      </c>
      <c r="S34">
        <v>2346.13</v>
      </c>
      <c r="T34" s="9"/>
      <c r="U34" s="9"/>
      <c r="V34" s="24"/>
      <c r="W34" s="10">
        <f t="shared" si="3"/>
        <v>2346.13</v>
      </c>
    </row>
    <row r="35" spans="1:23" ht="12.75" customHeight="1" x14ac:dyDescent="0.2">
      <c r="A35" t="s">
        <v>5</v>
      </c>
      <c r="B35" t="s">
        <v>5</v>
      </c>
      <c r="C35" t="s">
        <v>53</v>
      </c>
      <c r="D35" t="s">
        <v>54</v>
      </c>
      <c r="E35" t="s">
        <v>55</v>
      </c>
      <c r="F35" s="13">
        <v>0</v>
      </c>
      <c r="G35" s="9"/>
      <c r="H35" s="9"/>
      <c r="I35" s="24"/>
      <c r="J35" s="10">
        <f t="shared" si="2"/>
        <v>0</v>
      </c>
      <c r="K35" s="9"/>
      <c r="L35" s="9"/>
      <c r="M35" s="24"/>
      <c r="N35" s="10">
        <f t="shared" si="0"/>
        <v>0</v>
      </c>
      <c r="O35" s="9"/>
      <c r="R35" s="10">
        <f t="shared" si="4"/>
        <v>0</v>
      </c>
      <c r="S35">
        <v>14823.88</v>
      </c>
      <c r="T35" s="9"/>
      <c r="W35" s="10">
        <f t="shared" si="3"/>
        <v>0</v>
      </c>
    </row>
    <row r="36" spans="1:23" ht="67.5" x14ac:dyDescent="0.2">
      <c r="A36" t="s">
        <v>5</v>
      </c>
      <c r="B36" t="s">
        <v>5</v>
      </c>
      <c r="C36" t="s">
        <v>53</v>
      </c>
      <c r="D36" t="s">
        <v>54</v>
      </c>
      <c r="E36" t="s">
        <v>56</v>
      </c>
      <c r="F36" s="10">
        <v>0</v>
      </c>
      <c r="G36" s="9"/>
      <c r="H36" s="9"/>
      <c r="I36" s="24"/>
      <c r="J36" s="10">
        <f t="shared" si="2"/>
        <v>0</v>
      </c>
      <c r="K36" s="9"/>
      <c r="L36" s="9"/>
      <c r="M36" s="24"/>
      <c r="N36" s="10">
        <f t="shared" si="0"/>
        <v>0</v>
      </c>
      <c r="O36" s="9"/>
      <c r="P36" s="9">
        <v>22268</v>
      </c>
      <c r="Q36" s="25" t="s">
        <v>557</v>
      </c>
      <c r="R36" s="10">
        <f>N36-O36+P36</f>
        <v>22268</v>
      </c>
      <c r="S36">
        <v>22268</v>
      </c>
      <c r="T36" s="9"/>
      <c r="U36" s="9"/>
      <c r="V36" s="25"/>
      <c r="W36" s="10">
        <f t="shared" si="3"/>
        <v>22268</v>
      </c>
    </row>
    <row r="37" spans="1:23" ht="12.75" customHeight="1" x14ac:dyDescent="0.2">
      <c r="A37" t="s">
        <v>5</v>
      </c>
      <c r="B37" t="s">
        <v>5</v>
      </c>
      <c r="C37" t="s">
        <v>53</v>
      </c>
      <c r="D37" t="s">
        <v>54</v>
      </c>
      <c r="E37" t="s">
        <v>57</v>
      </c>
      <c r="F37" s="10">
        <v>0</v>
      </c>
      <c r="G37" s="9"/>
      <c r="H37" s="9"/>
      <c r="I37" s="24"/>
      <c r="J37" s="10">
        <f t="shared" si="2"/>
        <v>0</v>
      </c>
      <c r="K37" s="9"/>
      <c r="L37" s="9"/>
      <c r="M37" s="24"/>
      <c r="N37" s="10">
        <f t="shared" ref="N37:N56" si="5">J37-K37+L37</f>
        <v>0</v>
      </c>
      <c r="O37" s="9"/>
      <c r="P37" s="9"/>
      <c r="Q37" s="24"/>
      <c r="R37" s="10">
        <f t="shared" si="4"/>
        <v>0</v>
      </c>
      <c r="S37">
        <v>178193.44</v>
      </c>
      <c r="T37" s="9"/>
      <c r="U37" s="9"/>
      <c r="V37" s="24"/>
      <c r="W37" s="10">
        <f t="shared" si="3"/>
        <v>0</v>
      </c>
    </row>
    <row r="38" spans="1:23" ht="45" x14ac:dyDescent="0.2">
      <c r="A38" t="s">
        <v>5</v>
      </c>
      <c r="B38" t="s">
        <v>5</v>
      </c>
      <c r="C38" t="s">
        <v>59</v>
      </c>
      <c r="D38" t="s">
        <v>54</v>
      </c>
      <c r="E38" t="s">
        <v>565</v>
      </c>
      <c r="F38" s="10">
        <v>0</v>
      </c>
      <c r="G38" s="9"/>
      <c r="H38" s="9"/>
      <c r="I38" s="24"/>
      <c r="J38" s="10">
        <f t="shared" si="2"/>
        <v>0</v>
      </c>
      <c r="K38" s="9"/>
      <c r="L38" s="9"/>
      <c r="M38" s="24"/>
      <c r="N38" s="10">
        <f t="shared" si="5"/>
        <v>0</v>
      </c>
      <c r="O38" s="9"/>
      <c r="P38" s="9">
        <v>600</v>
      </c>
      <c r="Q38" s="37" t="s">
        <v>549</v>
      </c>
      <c r="R38" s="10">
        <f t="shared" si="4"/>
        <v>600</v>
      </c>
      <c r="S38">
        <v>600</v>
      </c>
      <c r="T38" s="9"/>
      <c r="U38" s="9"/>
      <c r="V38" s="37"/>
      <c r="W38" s="10">
        <f t="shared" si="3"/>
        <v>600</v>
      </c>
    </row>
    <row r="39" spans="1:23" ht="12.75" customHeight="1" x14ac:dyDescent="0.2">
      <c r="A39" t="s">
        <v>5</v>
      </c>
      <c r="B39" t="s">
        <v>5</v>
      </c>
      <c r="C39" t="s">
        <v>60</v>
      </c>
      <c r="D39" t="s">
        <v>54</v>
      </c>
      <c r="E39" t="s">
        <v>61</v>
      </c>
      <c r="F39" s="10">
        <v>4700</v>
      </c>
      <c r="G39" s="9"/>
      <c r="H39" s="9"/>
      <c r="I39" s="24"/>
      <c r="J39" s="10">
        <f t="shared" si="2"/>
        <v>4700</v>
      </c>
      <c r="K39" s="9"/>
      <c r="L39" s="9"/>
      <c r="M39" s="24"/>
      <c r="N39" s="10">
        <f t="shared" si="5"/>
        <v>4700</v>
      </c>
      <c r="O39" s="9"/>
      <c r="P39" s="9">
        <v>71.86</v>
      </c>
      <c r="Q39" s="24"/>
      <c r="R39" s="10">
        <f t="shared" si="4"/>
        <v>4771.8599999999997</v>
      </c>
      <c r="S39">
        <v>4771.8599999999997</v>
      </c>
      <c r="T39" s="9"/>
      <c r="U39" s="9"/>
      <c r="V39" s="24"/>
      <c r="W39" s="10">
        <f t="shared" si="3"/>
        <v>4771.8599999999997</v>
      </c>
    </row>
    <row r="40" spans="1:23" ht="12.75" customHeight="1" x14ac:dyDescent="0.2">
      <c r="A40" t="s">
        <v>5</v>
      </c>
      <c r="B40" t="s">
        <v>5</v>
      </c>
      <c r="C40" t="s">
        <v>60</v>
      </c>
      <c r="D40" t="s">
        <v>54</v>
      </c>
      <c r="E40" t="s">
        <v>62</v>
      </c>
      <c r="F40" s="10">
        <v>874686</v>
      </c>
      <c r="G40" s="9"/>
      <c r="H40" s="9"/>
      <c r="I40" s="24"/>
      <c r="J40" s="10">
        <f t="shared" si="2"/>
        <v>874686</v>
      </c>
      <c r="K40" s="9"/>
      <c r="L40" s="9"/>
      <c r="M40" s="24"/>
      <c r="N40" s="10">
        <f t="shared" si="5"/>
        <v>874686</v>
      </c>
      <c r="O40" s="9"/>
      <c r="P40" s="9"/>
      <c r="Q40" s="24"/>
      <c r="R40" s="10">
        <f t="shared" si="4"/>
        <v>874686</v>
      </c>
      <c r="S40">
        <v>517777.19</v>
      </c>
      <c r="T40" s="9"/>
      <c r="U40" s="9"/>
      <c r="V40" s="24"/>
      <c r="W40" s="10">
        <f t="shared" si="3"/>
        <v>874686</v>
      </c>
    </row>
    <row r="41" spans="1:23" ht="12.75" customHeight="1" x14ac:dyDescent="0.2">
      <c r="A41" t="s">
        <v>5</v>
      </c>
      <c r="B41" t="s">
        <v>5</v>
      </c>
      <c r="C41" t="s">
        <v>60</v>
      </c>
      <c r="D41" t="s">
        <v>54</v>
      </c>
      <c r="E41" t="s">
        <v>63</v>
      </c>
      <c r="F41" s="10">
        <v>0</v>
      </c>
      <c r="G41" s="9"/>
      <c r="H41" s="9"/>
      <c r="I41" s="24"/>
      <c r="J41" s="10">
        <f t="shared" si="2"/>
        <v>0</v>
      </c>
      <c r="K41" s="9"/>
      <c r="L41" s="9"/>
      <c r="M41" s="24"/>
      <c r="N41" s="10">
        <f t="shared" si="5"/>
        <v>0</v>
      </c>
      <c r="O41" s="9"/>
      <c r="P41" s="9"/>
      <c r="Q41" s="24"/>
      <c r="R41" s="10">
        <f t="shared" si="4"/>
        <v>0</v>
      </c>
      <c r="S41">
        <v>499.26</v>
      </c>
      <c r="T41" s="9"/>
      <c r="U41" s="9"/>
      <c r="V41" s="24"/>
      <c r="W41" s="10">
        <f t="shared" si="3"/>
        <v>0</v>
      </c>
    </row>
    <row r="42" spans="1:23" ht="12.75" customHeight="1" x14ac:dyDescent="0.2">
      <c r="A42" t="s">
        <v>5</v>
      </c>
      <c r="B42" t="s">
        <v>5</v>
      </c>
      <c r="C42" t="s">
        <v>60</v>
      </c>
      <c r="D42" t="s">
        <v>54</v>
      </c>
      <c r="E42" t="s">
        <v>64</v>
      </c>
      <c r="F42" s="10">
        <v>0</v>
      </c>
      <c r="G42" s="9"/>
      <c r="H42" s="9"/>
      <c r="I42" s="24"/>
      <c r="J42" s="10">
        <f t="shared" si="2"/>
        <v>0</v>
      </c>
      <c r="K42" s="9"/>
      <c r="L42" s="9"/>
      <c r="M42" s="24"/>
      <c r="N42" s="10">
        <f t="shared" si="5"/>
        <v>0</v>
      </c>
      <c r="O42" s="9"/>
      <c r="P42" s="9"/>
      <c r="Q42" s="24"/>
      <c r="R42" s="10">
        <f t="shared" si="4"/>
        <v>0</v>
      </c>
      <c r="S42">
        <v>1218.02</v>
      </c>
      <c r="T42" s="9"/>
      <c r="U42" s="9"/>
      <c r="V42" s="24"/>
      <c r="W42" s="10">
        <f t="shared" si="3"/>
        <v>0</v>
      </c>
    </row>
    <row r="43" spans="1:23" ht="12.75" customHeight="1" x14ac:dyDescent="0.2">
      <c r="A43" t="s">
        <v>5</v>
      </c>
      <c r="B43" t="s">
        <v>5</v>
      </c>
      <c r="C43" t="s">
        <v>60</v>
      </c>
      <c r="D43" t="s">
        <v>54</v>
      </c>
      <c r="E43" t="s">
        <v>65</v>
      </c>
      <c r="F43" s="13">
        <v>0</v>
      </c>
      <c r="G43" s="9"/>
      <c r="H43" s="9"/>
      <c r="I43" s="24"/>
      <c r="J43" s="10">
        <f t="shared" si="2"/>
        <v>0</v>
      </c>
      <c r="K43" s="9"/>
      <c r="L43" s="9"/>
      <c r="M43" s="24"/>
      <c r="N43" s="10">
        <f t="shared" si="5"/>
        <v>0</v>
      </c>
      <c r="O43" s="9"/>
      <c r="P43" s="9"/>
      <c r="Q43" s="24"/>
      <c r="R43" s="10">
        <f t="shared" si="4"/>
        <v>0</v>
      </c>
      <c r="S43">
        <v>63220</v>
      </c>
      <c r="T43" s="9"/>
      <c r="U43" s="9"/>
      <c r="V43" s="24"/>
      <c r="W43" s="10">
        <f t="shared" si="3"/>
        <v>0</v>
      </c>
    </row>
    <row r="44" spans="1:23" ht="12.75" customHeight="1" x14ac:dyDescent="0.2">
      <c r="A44" t="s">
        <v>5</v>
      </c>
      <c r="B44" t="s">
        <v>5</v>
      </c>
      <c r="C44" t="s">
        <v>60</v>
      </c>
      <c r="D44" t="s">
        <v>54</v>
      </c>
      <c r="E44" t="s">
        <v>66</v>
      </c>
      <c r="F44" s="10">
        <v>0</v>
      </c>
      <c r="G44" s="9"/>
      <c r="H44" s="9"/>
      <c r="I44" s="24"/>
      <c r="J44" s="10">
        <f t="shared" si="2"/>
        <v>0</v>
      </c>
      <c r="K44" s="9"/>
      <c r="L44" s="9"/>
      <c r="M44" s="24"/>
      <c r="N44" s="10">
        <f t="shared" si="5"/>
        <v>0</v>
      </c>
      <c r="O44" s="9"/>
      <c r="P44" s="9"/>
      <c r="Q44" s="24"/>
      <c r="R44" s="10">
        <f t="shared" si="4"/>
        <v>0</v>
      </c>
      <c r="S44">
        <v>2400</v>
      </c>
      <c r="T44" s="9"/>
      <c r="U44" s="9"/>
      <c r="V44" s="24"/>
      <c r="W44" s="10">
        <f t="shared" si="3"/>
        <v>0</v>
      </c>
    </row>
    <row r="45" spans="1:23" ht="12.75" customHeight="1" x14ac:dyDescent="0.2">
      <c r="A45" t="s">
        <v>5</v>
      </c>
      <c r="B45" t="s">
        <v>5</v>
      </c>
      <c r="C45" t="s">
        <v>60</v>
      </c>
      <c r="D45" t="s">
        <v>54</v>
      </c>
      <c r="E45" t="s">
        <v>67</v>
      </c>
      <c r="F45" s="10">
        <v>0</v>
      </c>
      <c r="G45" s="9"/>
      <c r="H45" s="9"/>
      <c r="I45" s="24"/>
      <c r="J45" s="10">
        <f t="shared" si="2"/>
        <v>0</v>
      </c>
      <c r="K45" s="9"/>
      <c r="L45" s="9"/>
      <c r="M45" s="24"/>
      <c r="N45" s="10">
        <f t="shared" si="5"/>
        <v>0</v>
      </c>
      <c r="O45" s="9"/>
      <c r="P45" s="9"/>
      <c r="Q45" s="24"/>
      <c r="R45" s="10">
        <f t="shared" si="4"/>
        <v>0</v>
      </c>
      <c r="S45">
        <v>2700</v>
      </c>
      <c r="T45" s="9"/>
      <c r="U45" s="9"/>
      <c r="V45" s="24"/>
      <c r="W45" s="10">
        <f t="shared" si="3"/>
        <v>0</v>
      </c>
    </row>
    <row r="46" spans="1:23" ht="12.75" customHeight="1" x14ac:dyDescent="0.2">
      <c r="A46" t="s">
        <v>5</v>
      </c>
      <c r="B46" t="s">
        <v>5</v>
      </c>
      <c r="C46" t="s">
        <v>60</v>
      </c>
      <c r="D46" t="s">
        <v>54</v>
      </c>
      <c r="E46" t="s">
        <v>68</v>
      </c>
      <c r="F46" s="10">
        <v>0</v>
      </c>
      <c r="G46" s="9"/>
      <c r="H46" s="9"/>
      <c r="I46" s="24"/>
      <c r="J46" s="10">
        <f t="shared" si="2"/>
        <v>0</v>
      </c>
      <c r="K46" s="9"/>
      <c r="L46" s="9"/>
      <c r="M46" s="24"/>
      <c r="N46" s="10">
        <f t="shared" si="5"/>
        <v>0</v>
      </c>
      <c r="O46" s="9"/>
      <c r="P46" s="9"/>
      <c r="Q46" s="24"/>
      <c r="R46" s="10">
        <f t="shared" si="4"/>
        <v>0</v>
      </c>
      <c r="S46">
        <v>11298</v>
      </c>
      <c r="T46" s="9"/>
      <c r="U46" s="9"/>
      <c r="V46" s="24"/>
      <c r="W46" s="10">
        <f t="shared" si="3"/>
        <v>0</v>
      </c>
    </row>
    <row r="47" spans="1:23" ht="12.75" customHeight="1" x14ac:dyDescent="0.2">
      <c r="A47" t="s">
        <v>5</v>
      </c>
      <c r="B47" t="s">
        <v>5</v>
      </c>
      <c r="C47" t="s">
        <v>60</v>
      </c>
      <c r="D47" t="s">
        <v>54</v>
      </c>
      <c r="E47" t="s">
        <v>69</v>
      </c>
      <c r="F47" s="10">
        <v>0</v>
      </c>
      <c r="G47" s="9"/>
      <c r="H47" s="9"/>
      <c r="I47" s="24"/>
      <c r="J47" s="10">
        <f t="shared" si="2"/>
        <v>0</v>
      </c>
      <c r="K47" s="9"/>
      <c r="L47" s="9"/>
      <c r="M47" s="24"/>
      <c r="N47" s="10">
        <f t="shared" si="5"/>
        <v>0</v>
      </c>
      <c r="O47" s="9"/>
      <c r="P47" s="9"/>
      <c r="Q47" s="24"/>
      <c r="R47" s="10">
        <f t="shared" si="4"/>
        <v>0</v>
      </c>
      <c r="S47">
        <v>2611</v>
      </c>
      <c r="T47" s="9"/>
      <c r="U47" s="9"/>
      <c r="V47" s="24"/>
      <c r="W47" s="10">
        <f t="shared" si="3"/>
        <v>0</v>
      </c>
    </row>
    <row r="48" spans="1:23" ht="12.75" customHeight="1" x14ac:dyDescent="0.2">
      <c r="A48" t="s">
        <v>5</v>
      </c>
      <c r="B48" t="s">
        <v>5</v>
      </c>
      <c r="C48" t="s">
        <v>60</v>
      </c>
      <c r="D48" t="s">
        <v>54</v>
      </c>
      <c r="E48" t="s">
        <v>70</v>
      </c>
      <c r="F48" s="10">
        <v>0</v>
      </c>
      <c r="G48" s="9"/>
      <c r="H48" s="9"/>
      <c r="I48" s="24"/>
      <c r="J48" s="10">
        <f t="shared" si="2"/>
        <v>0</v>
      </c>
      <c r="K48" s="9"/>
      <c r="L48" s="9"/>
      <c r="M48" s="24"/>
      <c r="N48" s="10">
        <f t="shared" si="5"/>
        <v>0</v>
      </c>
      <c r="O48" s="9"/>
      <c r="P48" s="9"/>
      <c r="Q48" s="24"/>
      <c r="R48" s="10">
        <f t="shared" si="4"/>
        <v>0</v>
      </c>
      <c r="S48">
        <v>49.8</v>
      </c>
      <c r="T48" s="9"/>
      <c r="U48" s="9"/>
      <c r="V48" s="24"/>
      <c r="W48" s="10">
        <f t="shared" si="3"/>
        <v>0</v>
      </c>
    </row>
    <row r="49" spans="1:23" ht="12.75" customHeight="1" x14ac:dyDescent="0.2">
      <c r="A49" t="s">
        <v>5</v>
      </c>
      <c r="B49" t="s">
        <v>5</v>
      </c>
      <c r="C49" t="s">
        <v>60</v>
      </c>
      <c r="D49" t="s">
        <v>54</v>
      </c>
      <c r="E49" t="s">
        <v>71</v>
      </c>
      <c r="F49" s="10">
        <v>370</v>
      </c>
      <c r="G49" s="9"/>
      <c r="H49" s="9"/>
      <c r="I49" s="24"/>
      <c r="J49" s="10">
        <f t="shared" si="2"/>
        <v>370</v>
      </c>
      <c r="K49" s="9"/>
      <c r="L49" s="9"/>
      <c r="M49" s="24"/>
      <c r="N49" s="10">
        <f t="shared" si="5"/>
        <v>370</v>
      </c>
      <c r="O49" s="9"/>
      <c r="P49" s="9"/>
      <c r="Q49" s="24"/>
      <c r="R49" s="10">
        <f t="shared" si="4"/>
        <v>370</v>
      </c>
      <c r="S49">
        <v>369.27</v>
      </c>
      <c r="T49" s="9"/>
      <c r="U49" s="9"/>
      <c r="V49" s="24"/>
      <c r="W49" s="10">
        <f t="shared" si="3"/>
        <v>370</v>
      </c>
    </row>
    <row r="50" spans="1:23" ht="12.75" customHeight="1" x14ac:dyDescent="0.2">
      <c r="A50" t="s">
        <v>5</v>
      </c>
      <c r="B50" t="s">
        <v>5</v>
      </c>
      <c r="C50" t="s">
        <v>60</v>
      </c>
      <c r="D50" t="s">
        <v>54</v>
      </c>
      <c r="E50" t="s">
        <v>72</v>
      </c>
      <c r="F50" s="10">
        <v>20</v>
      </c>
      <c r="G50" s="9"/>
      <c r="H50" s="9"/>
      <c r="I50" s="24"/>
      <c r="J50" s="10">
        <f t="shared" si="2"/>
        <v>20</v>
      </c>
      <c r="K50" s="9"/>
      <c r="L50" s="9"/>
      <c r="M50" s="24"/>
      <c r="N50" s="10">
        <f t="shared" si="5"/>
        <v>20</v>
      </c>
      <c r="O50" s="9"/>
      <c r="P50" s="9"/>
      <c r="Q50" s="24"/>
      <c r="R50" s="10">
        <f t="shared" si="4"/>
        <v>20</v>
      </c>
      <c r="S50">
        <v>24.4</v>
      </c>
      <c r="T50" s="9"/>
      <c r="U50" s="9"/>
      <c r="V50" s="24"/>
      <c r="W50" s="10">
        <f t="shared" si="3"/>
        <v>20</v>
      </c>
    </row>
    <row r="51" spans="1:23" ht="12.75" customHeight="1" x14ac:dyDescent="0.2">
      <c r="A51" t="s">
        <v>5</v>
      </c>
      <c r="B51" t="s">
        <v>5</v>
      </c>
      <c r="C51" t="s">
        <v>60</v>
      </c>
      <c r="D51" t="s">
        <v>54</v>
      </c>
      <c r="E51" t="s">
        <v>73</v>
      </c>
      <c r="F51" s="10">
        <v>0</v>
      </c>
      <c r="G51" s="9"/>
      <c r="H51" s="9"/>
      <c r="I51" s="24"/>
      <c r="J51" s="10">
        <f t="shared" si="2"/>
        <v>0</v>
      </c>
      <c r="K51" s="9"/>
      <c r="L51" s="9"/>
      <c r="M51" s="24"/>
      <c r="N51" s="10">
        <f t="shared" si="5"/>
        <v>0</v>
      </c>
      <c r="O51" s="9"/>
      <c r="P51" s="9"/>
      <c r="Q51" s="24"/>
      <c r="R51" s="10">
        <f t="shared" si="4"/>
        <v>0</v>
      </c>
      <c r="S51">
        <v>720</v>
      </c>
      <c r="T51" s="9"/>
      <c r="U51" s="9"/>
      <c r="V51" s="24"/>
      <c r="W51" s="10">
        <f t="shared" si="3"/>
        <v>0</v>
      </c>
    </row>
    <row r="52" spans="1:23" ht="12.75" customHeight="1" x14ac:dyDescent="0.2">
      <c r="A52" t="s">
        <v>5</v>
      </c>
      <c r="B52" t="s">
        <v>5</v>
      </c>
      <c r="C52" t="s">
        <v>60</v>
      </c>
      <c r="D52" t="s">
        <v>54</v>
      </c>
      <c r="E52" t="s">
        <v>74</v>
      </c>
      <c r="F52" s="10">
        <v>0</v>
      </c>
      <c r="G52" s="9"/>
      <c r="H52" s="9"/>
      <c r="I52" s="24"/>
      <c r="J52" s="10">
        <f t="shared" si="2"/>
        <v>0</v>
      </c>
      <c r="K52" s="9"/>
      <c r="L52" s="9"/>
      <c r="M52" s="24"/>
      <c r="N52" s="10">
        <f t="shared" si="5"/>
        <v>0</v>
      </c>
      <c r="O52" s="9"/>
      <c r="P52" s="9"/>
      <c r="Q52" s="24"/>
      <c r="R52" s="10">
        <f t="shared" si="4"/>
        <v>0</v>
      </c>
      <c r="S52">
        <v>1100</v>
      </c>
      <c r="T52" s="9"/>
      <c r="U52" s="9"/>
      <c r="V52" s="24"/>
      <c r="W52" s="10">
        <f t="shared" si="3"/>
        <v>0</v>
      </c>
    </row>
    <row r="53" spans="1:23" ht="12.75" customHeight="1" x14ac:dyDescent="0.2">
      <c r="A53" t="s">
        <v>5</v>
      </c>
      <c r="B53" t="s">
        <v>5</v>
      </c>
      <c r="C53" t="s">
        <v>60</v>
      </c>
      <c r="D53" t="s">
        <v>54</v>
      </c>
      <c r="E53" t="s">
        <v>75</v>
      </c>
      <c r="F53" s="10">
        <v>0</v>
      </c>
      <c r="G53" s="9"/>
      <c r="H53" s="9"/>
      <c r="I53" s="24"/>
      <c r="J53" s="10">
        <f t="shared" si="2"/>
        <v>0</v>
      </c>
      <c r="K53" s="9"/>
      <c r="L53" s="9"/>
      <c r="M53" s="24"/>
      <c r="N53" s="10">
        <f t="shared" si="5"/>
        <v>0</v>
      </c>
      <c r="O53" s="9"/>
      <c r="P53" s="9"/>
      <c r="Q53" s="24"/>
      <c r="R53" s="10">
        <f t="shared" si="4"/>
        <v>0</v>
      </c>
      <c r="S53">
        <v>1500</v>
      </c>
      <c r="T53" s="9"/>
      <c r="U53" s="9"/>
      <c r="V53" s="24"/>
      <c r="W53" s="10">
        <f t="shared" si="3"/>
        <v>0</v>
      </c>
    </row>
    <row r="54" spans="1:23" ht="12.75" customHeight="1" x14ac:dyDescent="0.2">
      <c r="A54" t="s">
        <v>5</v>
      </c>
      <c r="B54" t="s">
        <v>5</v>
      </c>
      <c r="C54" s="27">
        <v>312012</v>
      </c>
      <c r="D54" t="s">
        <v>54</v>
      </c>
      <c r="E54" t="s">
        <v>77</v>
      </c>
      <c r="F54" s="10">
        <v>0</v>
      </c>
      <c r="G54" s="9"/>
      <c r="H54" s="9"/>
      <c r="I54" s="24"/>
      <c r="J54" s="10">
        <f t="shared" ref="J54:J56" si="6">F54-G54+H54</f>
        <v>0</v>
      </c>
      <c r="K54" s="9"/>
      <c r="L54" s="9"/>
      <c r="M54" s="24"/>
      <c r="N54" s="10">
        <f t="shared" si="5"/>
        <v>0</v>
      </c>
      <c r="O54" s="9"/>
      <c r="P54" s="9"/>
      <c r="Q54" s="24"/>
      <c r="R54" s="10">
        <f t="shared" ref="R54:R55" si="7">N54-O54+P54</f>
        <v>0</v>
      </c>
      <c r="S54">
        <v>9938.48</v>
      </c>
      <c r="T54" s="9"/>
      <c r="U54" s="9"/>
      <c r="V54" s="24"/>
      <c r="W54" s="10">
        <f t="shared" si="3"/>
        <v>0</v>
      </c>
    </row>
    <row r="55" spans="1:23" ht="12.75" customHeight="1" x14ac:dyDescent="0.2">
      <c r="A55" t="s">
        <v>5</v>
      </c>
      <c r="B55" t="s">
        <v>5</v>
      </c>
      <c r="C55" t="s">
        <v>60</v>
      </c>
      <c r="D55" s="27">
        <v>111</v>
      </c>
      <c r="E55" t="s">
        <v>524</v>
      </c>
      <c r="F55" s="10">
        <v>0</v>
      </c>
      <c r="G55" s="9"/>
      <c r="H55" s="9"/>
      <c r="I55" s="24"/>
      <c r="J55" s="10">
        <f t="shared" si="6"/>
        <v>0</v>
      </c>
      <c r="K55" s="9"/>
      <c r="L55" s="9"/>
      <c r="M55" s="24"/>
      <c r="N55" s="10">
        <f t="shared" si="5"/>
        <v>0</v>
      </c>
      <c r="O55" s="9"/>
      <c r="P55" s="9"/>
      <c r="Q55" s="24"/>
      <c r="R55" s="10">
        <f t="shared" si="7"/>
        <v>0</v>
      </c>
      <c r="S55">
        <v>7142</v>
      </c>
      <c r="T55" s="9"/>
      <c r="U55" s="9"/>
      <c r="V55" s="24"/>
      <c r="W55" s="10">
        <f t="shared" si="3"/>
        <v>0</v>
      </c>
    </row>
    <row r="56" spans="1:23" ht="12.75" customHeight="1" x14ac:dyDescent="0.2">
      <c r="E56" s="2" t="s">
        <v>78</v>
      </c>
      <c r="F56" s="10">
        <v>28200</v>
      </c>
      <c r="G56" s="9"/>
      <c r="H56" s="9"/>
      <c r="I56" s="24"/>
      <c r="J56" s="10">
        <f t="shared" si="6"/>
        <v>28200</v>
      </c>
      <c r="K56" s="9"/>
      <c r="L56" s="9"/>
      <c r="M56" s="24"/>
      <c r="N56" s="10">
        <f t="shared" si="5"/>
        <v>28200</v>
      </c>
      <c r="O56" s="9"/>
      <c r="P56" s="9"/>
      <c r="Q56" s="24"/>
      <c r="R56" s="10">
        <f>N56-O56+P56</f>
        <v>28200</v>
      </c>
      <c r="S56" s="9"/>
      <c r="T56" s="9"/>
      <c r="U56" s="9"/>
      <c r="V56" s="24"/>
      <c r="W56" s="10">
        <f t="shared" si="3"/>
        <v>28200</v>
      </c>
    </row>
    <row r="57" spans="1:23" ht="12.75" customHeight="1" x14ac:dyDescent="0.2">
      <c r="E57" s="2"/>
      <c r="F57" s="9"/>
      <c r="G57" s="9"/>
      <c r="H57" s="9"/>
      <c r="I57" s="24"/>
      <c r="J57" s="9"/>
      <c r="K57" s="9"/>
      <c r="L57" s="9"/>
      <c r="M57" s="24"/>
      <c r="N57" s="9"/>
      <c r="O57" s="9"/>
      <c r="P57" s="9">
        <f>SUM(P5:P56)</f>
        <v>32188.510000000002</v>
      </c>
      <c r="Q57" s="24"/>
      <c r="R57" s="9"/>
      <c r="S57" s="9"/>
      <c r="T57" s="9"/>
      <c r="U57" s="9">
        <f>SUM(U5:U56)</f>
        <v>0</v>
      </c>
      <c r="V57" s="24"/>
      <c r="W57" s="9"/>
    </row>
    <row r="58" spans="1:23" ht="12.75" customHeight="1" x14ac:dyDescent="0.2">
      <c r="A58" t="s">
        <v>79</v>
      </c>
      <c r="B58" t="s">
        <v>5</v>
      </c>
      <c r="C58" t="s">
        <v>5</v>
      </c>
      <c r="D58" t="s">
        <v>5</v>
      </c>
      <c r="E58" s="7" t="s">
        <v>80</v>
      </c>
      <c r="F58" s="11">
        <f>SUM(F5:F56)</f>
        <v>1519626</v>
      </c>
      <c r="G58" s="11"/>
      <c r="H58" s="11"/>
      <c r="I58" s="26"/>
      <c r="J58" s="11">
        <f>SUM(J5:J56)</f>
        <v>1525126</v>
      </c>
      <c r="K58" s="11"/>
      <c r="L58" s="11"/>
      <c r="M58" s="26"/>
      <c r="N58" s="11">
        <f>SUM(N5:N56)</f>
        <v>1532486</v>
      </c>
      <c r="O58" s="11"/>
      <c r="P58" s="11"/>
      <c r="Q58" s="26"/>
      <c r="R58" s="11">
        <f>SUM(R5:R56)</f>
        <v>1564674.51</v>
      </c>
      <c r="S58" s="11">
        <f>SUM(S5:S56)</f>
        <v>1331142.75</v>
      </c>
      <c r="T58" s="11"/>
      <c r="U58" s="11"/>
      <c r="V58" s="26"/>
      <c r="W58" s="11">
        <f>SUM(W5:W56)</f>
        <v>1564674.51</v>
      </c>
    </row>
    <row r="59" spans="1:23" ht="12.75" customHeight="1" x14ac:dyDescent="0.2">
      <c r="E59" s="4"/>
      <c r="F59" s="9"/>
      <c r="G59" s="9"/>
      <c r="H59" s="9"/>
      <c r="I59" s="24"/>
      <c r="J59" s="9"/>
      <c r="K59" s="9"/>
      <c r="L59" s="9"/>
      <c r="M59" s="24"/>
      <c r="N59" s="9"/>
      <c r="O59" s="9"/>
      <c r="P59" s="9"/>
      <c r="Q59" s="24"/>
      <c r="R59" s="9"/>
      <c r="S59" s="9"/>
      <c r="T59" s="9"/>
      <c r="U59" s="9"/>
      <c r="V59" s="24"/>
      <c r="W59" s="9"/>
    </row>
    <row r="60" spans="1:23" ht="12.75" customHeight="1" x14ac:dyDescent="0.2">
      <c r="A60" t="s">
        <v>81</v>
      </c>
      <c r="B60" t="s">
        <v>5</v>
      </c>
      <c r="C60" t="s">
        <v>5</v>
      </c>
      <c r="D60" t="s">
        <v>5</v>
      </c>
      <c r="E60" s="3" t="s">
        <v>82</v>
      </c>
      <c r="F60" s="9"/>
      <c r="G60" s="9"/>
      <c r="H60" s="9"/>
      <c r="I60" s="24"/>
      <c r="J60" s="9"/>
      <c r="K60" s="9"/>
      <c r="L60" s="9"/>
      <c r="M60" s="24"/>
      <c r="N60" s="9"/>
      <c r="O60" s="9"/>
      <c r="P60" s="9"/>
      <c r="Q60" s="24"/>
      <c r="R60" s="9"/>
      <c r="S60" s="9"/>
      <c r="T60" s="9"/>
      <c r="U60" s="9"/>
      <c r="V60" s="24"/>
      <c r="W60" s="9"/>
    </row>
    <row r="61" spans="1:23" ht="12.75" customHeight="1" x14ac:dyDescent="0.2">
      <c r="A61" t="s">
        <v>5</v>
      </c>
      <c r="B61" t="s">
        <v>5</v>
      </c>
      <c r="C61" t="s">
        <v>83</v>
      </c>
      <c r="D61" t="s">
        <v>84</v>
      </c>
      <c r="E61" t="s">
        <v>85</v>
      </c>
      <c r="F61" s="10">
        <v>0</v>
      </c>
      <c r="G61" s="9"/>
      <c r="H61" s="9"/>
      <c r="I61" s="24"/>
      <c r="J61" s="10">
        <f t="shared" ref="J61:J63" si="8">F61-G61+H61</f>
        <v>0</v>
      </c>
      <c r="K61" s="9"/>
      <c r="L61" s="9"/>
      <c r="M61" s="24"/>
      <c r="N61" s="10">
        <f>J61-K61+L61</f>
        <v>0</v>
      </c>
      <c r="O61" s="9"/>
      <c r="P61" s="9"/>
      <c r="Q61" s="24"/>
      <c r="R61" s="10">
        <f t="shared" ref="R61:R63" si="9">N61-O61+P61</f>
        <v>0</v>
      </c>
      <c r="S61" s="9">
        <v>0</v>
      </c>
      <c r="T61" s="9"/>
      <c r="U61" s="9"/>
      <c r="V61" s="24"/>
      <c r="W61" s="10">
        <f t="shared" ref="W61:W63" si="10">R61-T61+U61</f>
        <v>0</v>
      </c>
    </row>
    <row r="62" spans="1:23" ht="56.25" x14ac:dyDescent="0.2">
      <c r="A62" t="s">
        <v>5</v>
      </c>
      <c r="B62" t="s">
        <v>5</v>
      </c>
      <c r="C62">
        <v>322006</v>
      </c>
      <c r="D62" t="s">
        <v>54</v>
      </c>
      <c r="E62" t="s">
        <v>565</v>
      </c>
      <c r="F62" s="10">
        <v>0</v>
      </c>
      <c r="G62" s="9"/>
      <c r="H62" s="9"/>
      <c r="I62" s="24"/>
      <c r="J62" s="10">
        <f t="shared" si="8"/>
        <v>0</v>
      </c>
      <c r="K62" s="9"/>
      <c r="L62" s="9"/>
      <c r="M62" s="24"/>
      <c r="N62" s="10">
        <f>J62-K62+L62</f>
        <v>0</v>
      </c>
      <c r="O62" s="9"/>
      <c r="P62" s="9">
        <v>4400</v>
      </c>
      <c r="Q62" s="37" t="s">
        <v>550</v>
      </c>
      <c r="R62" s="10">
        <f t="shared" si="9"/>
        <v>4400</v>
      </c>
      <c r="S62" s="9">
        <v>4400</v>
      </c>
      <c r="T62" s="9"/>
      <c r="U62" s="9"/>
      <c r="V62" s="37"/>
      <c r="W62" s="10">
        <f t="shared" si="10"/>
        <v>4400</v>
      </c>
    </row>
    <row r="63" spans="1:23" ht="45" x14ac:dyDescent="0.2">
      <c r="A63" t="s">
        <v>5</v>
      </c>
      <c r="B63" t="s">
        <v>5</v>
      </c>
      <c r="C63">
        <v>322006</v>
      </c>
      <c r="D63" t="s">
        <v>525</v>
      </c>
      <c r="E63" t="s">
        <v>526</v>
      </c>
      <c r="F63" s="10">
        <v>0</v>
      </c>
      <c r="G63" s="9"/>
      <c r="H63" s="9"/>
      <c r="I63" s="24"/>
      <c r="J63" s="10">
        <f t="shared" si="8"/>
        <v>0</v>
      </c>
      <c r="K63" s="9"/>
      <c r="L63" s="9"/>
      <c r="M63" s="24"/>
      <c r="N63" s="10">
        <f>J63-K63+L63</f>
        <v>0</v>
      </c>
      <c r="O63" s="9"/>
      <c r="P63" s="9">
        <v>17000</v>
      </c>
      <c r="Q63" s="38" t="s">
        <v>548</v>
      </c>
      <c r="R63" s="10">
        <f t="shared" si="9"/>
        <v>17000</v>
      </c>
      <c r="S63" s="9">
        <v>17000</v>
      </c>
      <c r="T63" s="9"/>
      <c r="U63" s="9"/>
      <c r="V63" s="38"/>
      <c r="W63" s="10">
        <f t="shared" si="10"/>
        <v>17000</v>
      </c>
    </row>
    <row r="64" spans="1:23" ht="12.75" customHeight="1" x14ac:dyDescent="0.2">
      <c r="A64" t="s">
        <v>5</v>
      </c>
      <c r="B64" t="s">
        <v>86</v>
      </c>
      <c r="C64" t="s">
        <v>5</v>
      </c>
      <c r="D64" t="s">
        <v>5</v>
      </c>
      <c r="E64" t="s">
        <v>5</v>
      </c>
      <c r="F64" s="9"/>
      <c r="G64" s="9"/>
      <c r="H64" s="9"/>
      <c r="I64" s="24"/>
      <c r="J64" s="9"/>
      <c r="K64" s="9"/>
      <c r="L64" s="9"/>
      <c r="M64" s="24"/>
      <c r="N64" s="9"/>
      <c r="O64" s="9"/>
      <c r="P64" s="9"/>
      <c r="Q64" s="24"/>
      <c r="R64" s="9"/>
      <c r="S64" s="9"/>
      <c r="T64" s="9"/>
      <c r="U64" s="9"/>
      <c r="V64" s="24"/>
      <c r="W64" s="9"/>
    </row>
    <row r="65" spans="1:23" ht="12.75" customHeight="1" x14ac:dyDescent="0.2">
      <c r="A65" t="s">
        <v>87</v>
      </c>
      <c r="B65" t="s">
        <v>5</v>
      </c>
      <c r="C65" t="s">
        <v>5</v>
      </c>
      <c r="D65" t="s">
        <v>5</v>
      </c>
      <c r="E65" s="7" t="s">
        <v>88</v>
      </c>
      <c r="F65" s="11">
        <f t="shared" ref="F65" si="11">SUM(F61:F63)</f>
        <v>0</v>
      </c>
      <c r="G65" s="11"/>
      <c r="H65" s="11"/>
      <c r="I65" s="26"/>
      <c r="J65" s="11">
        <f t="shared" ref="J65" si="12">SUM(J61:J63)</f>
        <v>0</v>
      </c>
      <c r="K65" s="11"/>
      <c r="L65" s="11"/>
      <c r="M65" s="26"/>
      <c r="N65" s="11">
        <f t="shared" ref="N65" si="13">SUM(N61:N63)</f>
        <v>0</v>
      </c>
      <c r="O65" s="11"/>
      <c r="P65" s="11"/>
      <c r="Q65" s="26"/>
      <c r="R65" s="11">
        <f t="shared" ref="R65" si="14">SUM(R61:R63)</f>
        <v>21400</v>
      </c>
      <c r="S65" s="11"/>
      <c r="T65" s="11"/>
      <c r="U65" s="11"/>
      <c r="V65" s="26"/>
      <c r="W65" s="11">
        <f t="shared" ref="W65" si="15">SUM(W61:W63)</f>
        <v>21400</v>
      </c>
    </row>
    <row r="66" spans="1:23" ht="12.75" customHeight="1" x14ac:dyDescent="0.2">
      <c r="F66" s="9"/>
      <c r="G66" s="9"/>
      <c r="H66" s="9"/>
      <c r="I66" s="24"/>
      <c r="J66" s="9"/>
      <c r="K66" s="9"/>
      <c r="L66" s="9"/>
      <c r="M66" s="24"/>
      <c r="N66" s="9"/>
      <c r="O66" s="9"/>
      <c r="P66" s="9"/>
      <c r="Q66" s="24"/>
      <c r="R66" s="9"/>
      <c r="S66" s="9"/>
      <c r="T66" s="9"/>
      <c r="U66" s="9"/>
      <c r="V66" s="24"/>
      <c r="W66" s="9"/>
    </row>
    <row r="67" spans="1:23" ht="12.75" customHeight="1" x14ac:dyDescent="0.2">
      <c r="A67" t="s">
        <v>89</v>
      </c>
      <c r="B67" t="s">
        <v>5</v>
      </c>
      <c r="C67" t="s">
        <v>5</v>
      </c>
      <c r="D67" t="s">
        <v>5</v>
      </c>
      <c r="E67" s="3" t="s">
        <v>90</v>
      </c>
      <c r="F67" s="10">
        <v>0</v>
      </c>
      <c r="G67" s="9"/>
      <c r="H67" s="9"/>
      <c r="I67" s="24"/>
      <c r="J67" s="9"/>
      <c r="K67" s="9"/>
      <c r="L67" s="9"/>
      <c r="M67" s="24"/>
      <c r="N67" s="9"/>
      <c r="O67" s="9"/>
      <c r="P67" s="9"/>
      <c r="Q67" s="24"/>
      <c r="R67" s="9"/>
      <c r="S67" s="9"/>
      <c r="T67" s="9"/>
      <c r="U67" s="9"/>
      <c r="V67" s="24"/>
      <c r="W67" s="9"/>
    </row>
    <row r="68" spans="1:23" ht="12.75" customHeight="1" x14ac:dyDescent="0.2">
      <c r="C68" t="s">
        <v>529</v>
      </c>
      <c r="D68" t="s">
        <v>530</v>
      </c>
      <c r="E68" t="s">
        <v>531</v>
      </c>
      <c r="F68" s="10">
        <v>0</v>
      </c>
      <c r="G68" s="9"/>
      <c r="H68" s="9"/>
      <c r="I68" s="24"/>
      <c r="J68" s="10">
        <f t="shared" ref="J68:J71" si="16">F68-G68+H68</f>
        <v>0</v>
      </c>
      <c r="K68" s="9"/>
      <c r="L68" s="9"/>
      <c r="M68" s="24"/>
      <c r="N68" s="10">
        <f t="shared" ref="N68:N71" si="17">J68-K68+L68</f>
        <v>0</v>
      </c>
      <c r="O68" s="9"/>
      <c r="P68" s="9"/>
      <c r="Q68" s="24"/>
      <c r="R68" s="10">
        <f t="shared" ref="R68:R70" si="18">N68-O68+P68</f>
        <v>0</v>
      </c>
      <c r="S68">
        <v>832</v>
      </c>
      <c r="T68" s="9"/>
      <c r="U68" s="9"/>
      <c r="V68" s="24"/>
      <c r="W68" s="10">
        <f t="shared" ref="W68:W73" si="19">R68-T68+U68</f>
        <v>0</v>
      </c>
    </row>
    <row r="69" spans="1:23" ht="12.75" customHeight="1" x14ac:dyDescent="0.2">
      <c r="C69" t="s">
        <v>529</v>
      </c>
      <c r="D69" t="s">
        <v>530</v>
      </c>
      <c r="E69" t="s">
        <v>532</v>
      </c>
      <c r="F69" s="10">
        <v>0</v>
      </c>
      <c r="G69" s="9"/>
      <c r="H69" s="9"/>
      <c r="I69" s="24"/>
      <c r="J69" s="10">
        <f t="shared" si="16"/>
        <v>0</v>
      </c>
      <c r="K69" s="9"/>
      <c r="L69" s="9"/>
      <c r="M69" s="24"/>
      <c r="N69" s="10">
        <f t="shared" si="17"/>
        <v>0</v>
      </c>
      <c r="O69" s="9"/>
      <c r="P69" s="9"/>
      <c r="Q69" s="24"/>
      <c r="R69" s="10">
        <f t="shared" si="18"/>
        <v>0</v>
      </c>
      <c r="S69">
        <v>10360.64</v>
      </c>
      <c r="T69" s="9"/>
      <c r="U69" s="9"/>
      <c r="V69" s="24"/>
      <c r="W69" s="10">
        <f t="shared" si="19"/>
        <v>0</v>
      </c>
    </row>
    <row r="70" spans="1:23" ht="33.75" x14ac:dyDescent="0.2">
      <c r="C70" t="s">
        <v>529</v>
      </c>
      <c r="D70" t="s">
        <v>530</v>
      </c>
      <c r="E70" t="s">
        <v>533</v>
      </c>
      <c r="F70" s="10">
        <v>0</v>
      </c>
      <c r="G70" s="9"/>
      <c r="H70" s="9"/>
      <c r="I70" s="24"/>
      <c r="J70" s="10">
        <f t="shared" si="16"/>
        <v>0</v>
      </c>
      <c r="K70" s="9"/>
      <c r="L70" s="9"/>
      <c r="M70" s="24"/>
      <c r="N70" s="10">
        <f t="shared" si="17"/>
        <v>0</v>
      </c>
      <c r="O70" s="9"/>
      <c r="P70" s="40">
        <v>325916.32</v>
      </c>
      <c r="Q70" s="25" t="s">
        <v>555</v>
      </c>
      <c r="R70" s="10">
        <f t="shared" si="18"/>
        <v>325916.32</v>
      </c>
      <c r="S70">
        <v>325916.32</v>
      </c>
      <c r="T70" s="9"/>
      <c r="U70" s="40"/>
      <c r="V70" s="25"/>
      <c r="W70" s="10">
        <f t="shared" si="19"/>
        <v>325916.32</v>
      </c>
    </row>
    <row r="71" spans="1:23" ht="81.75" customHeight="1" x14ac:dyDescent="0.2">
      <c r="A71" t="s">
        <v>5</v>
      </c>
      <c r="B71" t="s">
        <v>5</v>
      </c>
      <c r="C71" t="s">
        <v>91</v>
      </c>
      <c r="D71" t="s">
        <v>92</v>
      </c>
      <c r="E71" t="s">
        <v>93</v>
      </c>
      <c r="F71" s="10">
        <v>0</v>
      </c>
      <c r="G71" s="9"/>
      <c r="H71" s="9">
        <v>121300</v>
      </c>
      <c r="I71" s="25" t="s">
        <v>481</v>
      </c>
      <c r="J71" s="10">
        <f t="shared" si="16"/>
        <v>121300</v>
      </c>
      <c r="K71" s="9"/>
      <c r="L71" s="9">
        <v>10000</v>
      </c>
      <c r="M71" s="25" t="s">
        <v>527</v>
      </c>
      <c r="N71" s="10">
        <f t="shared" si="17"/>
        <v>131300</v>
      </c>
      <c r="O71" s="9"/>
      <c r="P71" s="9">
        <v>3450</v>
      </c>
      <c r="Q71" s="25"/>
      <c r="R71" s="10">
        <f t="shared" ref="R71" si="20">N71-O71+P71</f>
        <v>134750</v>
      </c>
      <c r="S71">
        <v>62899.85</v>
      </c>
      <c r="T71" s="9"/>
      <c r="U71" s="9"/>
      <c r="V71" s="25"/>
      <c r="W71" s="10">
        <f t="shared" si="19"/>
        <v>134750</v>
      </c>
    </row>
    <row r="72" spans="1:23" ht="12.75" customHeight="1" x14ac:dyDescent="0.2">
      <c r="A72" t="s">
        <v>5</v>
      </c>
      <c r="B72" t="s">
        <v>5</v>
      </c>
      <c r="C72" t="s">
        <v>94</v>
      </c>
      <c r="D72" t="s">
        <v>95</v>
      </c>
      <c r="E72" s="4" t="s">
        <v>528</v>
      </c>
      <c r="F72" s="10">
        <v>0</v>
      </c>
      <c r="G72" s="9"/>
      <c r="H72" s="9"/>
      <c r="I72" s="24"/>
      <c r="J72" s="10">
        <f t="shared" ref="J72:J73" si="21">F72-G72+H72</f>
        <v>0</v>
      </c>
      <c r="K72" s="9"/>
      <c r="L72" s="9"/>
      <c r="M72" s="24"/>
      <c r="N72" s="10">
        <f>J72-K72+L72</f>
        <v>0</v>
      </c>
      <c r="O72" s="9"/>
      <c r="Q72" s="24"/>
      <c r="R72" s="10">
        <f>N72-O72+P72</f>
        <v>0</v>
      </c>
      <c r="S72">
        <v>200</v>
      </c>
      <c r="T72" s="9"/>
      <c r="V72" s="24"/>
      <c r="W72" s="10">
        <f t="shared" si="19"/>
        <v>0</v>
      </c>
    </row>
    <row r="73" spans="1:23" ht="56.25" x14ac:dyDescent="0.2">
      <c r="E73" t="s">
        <v>569</v>
      </c>
      <c r="F73" s="10">
        <v>0</v>
      </c>
      <c r="G73" s="9"/>
      <c r="H73" s="9"/>
      <c r="I73" s="24"/>
      <c r="J73" s="10">
        <f t="shared" si="21"/>
        <v>0</v>
      </c>
      <c r="K73" s="9"/>
      <c r="L73" s="9"/>
      <c r="M73" s="24"/>
      <c r="N73" s="10">
        <f>J73-K73+L73</f>
        <v>0</v>
      </c>
      <c r="O73" s="9"/>
      <c r="P73" s="40">
        <v>190861.81</v>
      </c>
      <c r="Q73" s="43" t="s">
        <v>570</v>
      </c>
      <c r="R73" s="10">
        <f>N73-O73+P73</f>
        <v>190861.81</v>
      </c>
      <c r="T73" s="9"/>
      <c r="U73" s="40"/>
      <c r="V73" s="43"/>
      <c r="W73" s="10">
        <f t="shared" si="19"/>
        <v>190861.81</v>
      </c>
    </row>
    <row r="74" spans="1:23" ht="12.75" customHeight="1" x14ac:dyDescent="0.2">
      <c r="A74" t="s">
        <v>5</v>
      </c>
      <c r="B74" t="s">
        <v>86</v>
      </c>
      <c r="C74" t="s">
        <v>5</v>
      </c>
      <c r="D74" t="s">
        <v>5</v>
      </c>
      <c r="F74" s="9"/>
      <c r="G74" s="9"/>
      <c r="H74" s="9"/>
      <c r="I74" s="24"/>
      <c r="J74" s="9"/>
      <c r="K74" s="9"/>
      <c r="L74" s="9"/>
      <c r="M74" s="24"/>
      <c r="N74" s="9"/>
      <c r="O74" s="9"/>
      <c r="P74" s="9"/>
      <c r="Q74" s="24"/>
      <c r="R74" s="9"/>
      <c r="S74" s="9"/>
      <c r="T74" s="9"/>
      <c r="U74" s="9"/>
      <c r="V74" s="24"/>
      <c r="W74" s="9"/>
    </row>
    <row r="75" spans="1:23" ht="12.75" customHeight="1" x14ac:dyDescent="0.2">
      <c r="A75" t="s">
        <v>96</v>
      </c>
      <c r="B75" t="s">
        <v>5</v>
      </c>
      <c r="C75" t="s">
        <v>5</v>
      </c>
      <c r="D75" t="s">
        <v>5</v>
      </c>
      <c r="E75" s="7" t="s">
        <v>97</v>
      </c>
      <c r="F75" s="11">
        <f>SUM(F68:F72)</f>
        <v>0</v>
      </c>
      <c r="G75" s="11"/>
      <c r="H75" s="11"/>
      <c r="I75" s="26"/>
      <c r="J75" s="11">
        <f>SUM(J68:J72)</f>
        <v>121300</v>
      </c>
      <c r="K75" s="11"/>
      <c r="L75" s="11"/>
      <c r="M75" s="26"/>
      <c r="N75" s="11">
        <f>SUM(N68:N72)</f>
        <v>131300</v>
      </c>
      <c r="O75" s="11"/>
      <c r="P75" s="11"/>
      <c r="Q75" s="26"/>
      <c r="R75" s="11">
        <f>SUM(R68:R73)</f>
        <v>651528.13</v>
      </c>
      <c r="S75" s="11">
        <f>SUM(S68:S72)</f>
        <v>400208.81</v>
      </c>
      <c r="T75" s="11"/>
      <c r="U75" s="11"/>
      <c r="V75" s="26"/>
      <c r="W75" s="11">
        <f>SUM(W68:W73)</f>
        <v>651528.13</v>
      </c>
    </row>
    <row r="76" spans="1:23" ht="12.75" customHeight="1" x14ac:dyDescent="0.2">
      <c r="E76" s="4"/>
      <c r="F76" s="9"/>
      <c r="G76" s="9"/>
      <c r="H76" s="9"/>
      <c r="I76" s="24"/>
      <c r="J76" s="9"/>
      <c r="K76" s="9"/>
      <c r="L76" s="9"/>
      <c r="M76" s="24"/>
      <c r="N76" s="9"/>
      <c r="O76" s="9"/>
      <c r="P76" s="9"/>
      <c r="Q76" s="24"/>
      <c r="R76" s="9"/>
      <c r="S76" s="9"/>
      <c r="T76" s="9"/>
      <c r="U76" s="9"/>
      <c r="V76" s="24"/>
      <c r="W76" s="9"/>
    </row>
    <row r="77" spans="1:23" ht="12.75" customHeight="1" x14ac:dyDescent="0.2">
      <c r="A77" s="5" t="s">
        <v>98</v>
      </c>
      <c r="B77" s="5" t="s">
        <v>99</v>
      </c>
      <c r="C77" s="5" t="s">
        <v>5</v>
      </c>
      <c r="D77" s="5" t="s">
        <v>5</v>
      </c>
      <c r="E77" s="5" t="s">
        <v>5</v>
      </c>
      <c r="F77" s="11">
        <f t="shared" ref="F77" si="22">F58+F65+F75</f>
        <v>1519626</v>
      </c>
      <c r="G77" s="11"/>
      <c r="H77" s="11"/>
      <c r="I77" s="26"/>
      <c r="J77" s="11">
        <f t="shared" ref="J77" si="23">J58+J65+J75</f>
        <v>1646426</v>
      </c>
      <c r="K77" s="11"/>
      <c r="L77" s="11"/>
      <c r="M77" s="26"/>
      <c r="N77" s="11">
        <f t="shared" ref="N77" si="24">N58+N65+N75</f>
        <v>1663786</v>
      </c>
      <c r="O77" s="11"/>
      <c r="P77" s="11"/>
      <c r="Q77" s="26"/>
      <c r="R77" s="11">
        <f t="shared" ref="R77" si="25">R58+R65+R75</f>
        <v>2237602.64</v>
      </c>
      <c r="S77" s="11"/>
      <c r="T77" s="11"/>
      <c r="U77" s="11"/>
      <c r="V77" s="26"/>
      <c r="W77" s="11">
        <f t="shared" ref="W77" si="26">W58+W65+W75</f>
        <v>2237602.64</v>
      </c>
    </row>
    <row r="78" spans="1:23" ht="12.75" customHeight="1" x14ac:dyDescent="0.2">
      <c r="A78" t="s">
        <v>5</v>
      </c>
      <c r="F78" s="9"/>
      <c r="G78" s="9"/>
      <c r="H78" s="9"/>
      <c r="I78" s="24"/>
      <c r="J78" s="9"/>
      <c r="K78" s="9"/>
      <c r="L78" s="9"/>
      <c r="M78" s="24"/>
      <c r="N78" s="9"/>
      <c r="O78" s="9"/>
      <c r="P78" s="9"/>
      <c r="Q78" s="24"/>
      <c r="R78" s="9"/>
      <c r="S78" s="9"/>
      <c r="T78" s="9"/>
      <c r="U78" s="9"/>
      <c r="V78" s="24"/>
      <c r="W78" s="9"/>
    </row>
    <row r="79" spans="1:23" ht="12.75" customHeight="1" x14ac:dyDescent="0.2">
      <c r="A79" s="3" t="s">
        <v>100</v>
      </c>
      <c r="F79" s="9"/>
      <c r="G79" s="9"/>
      <c r="H79" s="9"/>
      <c r="I79" s="24"/>
      <c r="J79" s="9"/>
      <c r="K79" s="9"/>
      <c r="L79" s="9"/>
      <c r="M79" s="24"/>
      <c r="N79" s="9"/>
      <c r="O79" s="9"/>
      <c r="P79" s="9"/>
      <c r="Q79" s="24"/>
      <c r="R79" s="9"/>
      <c r="S79" s="9"/>
      <c r="T79" s="9"/>
      <c r="U79" s="9"/>
      <c r="V79" s="24"/>
      <c r="W79" s="9"/>
    </row>
    <row r="80" spans="1:23" ht="12.75" customHeight="1" x14ac:dyDescent="0.2">
      <c r="A80" t="s">
        <v>7</v>
      </c>
      <c r="B80" t="s">
        <v>5</v>
      </c>
      <c r="C80" t="s">
        <v>5</v>
      </c>
      <c r="D80" t="s">
        <v>5</v>
      </c>
      <c r="E80" s="3" t="s">
        <v>8</v>
      </c>
      <c r="F80" s="9"/>
      <c r="G80" s="9"/>
      <c r="H80" s="9"/>
      <c r="I80" s="24"/>
      <c r="J80" s="9"/>
      <c r="K80" s="9"/>
      <c r="L80" s="9"/>
      <c r="M80" s="24"/>
      <c r="N80" s="9"/>
      <c r="O80" s="9"/>
      <c r="P80" s="9"/>
      <c r="Q80" s="24"/>
      <c r="R80" s="9"/>
      <c r="S80" s="9"/>
      <c r="T80" s="9"/>
      <c r="U80" s="9"/>
      <c r="V80" s="24"/>
      <c r="W80" s="9"/>
    </row>
    <row r="81" spans="1:23" ht="12.75" customHeight="1" x14ac:dyDescent="0.2">
      <c r="E81" s="4"/>
      <c r="F81" s="9"/>
      <c r="G81" s="9"/>
      <c r="H81" s="9"/>
      <c r="I81" s="24"/>
      <c r="J81" s="9"/>
      <c r="K81" s="9"/>
      <c r="L81" s="9"/>
      <c r="M81" s="24"/>
      <c r="N81" s="9"/>
      <c r="O81" s="9"/>
      <c r="P81" s="9"/>
      <c r="Q81" s="24"/>
      <c r="R81" s="9"/>
      <c r="S81" s="9"/>
      <c r="T81" s="9"/>
      <c r="U81" s="9"/>
      <c r="V81" s="24"/>
      <c r="W81" s="9"/>
    </row>
    <row r="82" spans="1:23" ht="12.75" customHeight="1" x14ac:dyDescent="0.2">
      <c r="A82" t="s">
        <v>5</v>
      </c>
      <c r="B82" t="s">
        <v>101</v>
      </c>
      <c r="C82" t="s">
        <v>5</v>
      </c>
      <c r="D82" t="s">
        <v>5</v>
      </c>
      <c r="E82" s="3" t="s">
        <v>102</v>
      </c>
      <c r="F82" s="9"/>
      <c r="G82" s="9"/>
      <c r="H82" s="9"/>
      <c r="I82" s="24"/>
      <c r="J82" s="9"/>
      <c r="K82" s="9"/>
      <c r="L82" s="9"/>
      <c r="M82" s="24"/>
      <c r="N82" s="9"/>
      <c r="O82" s="9"/>
      <c r="P82" s="9"/>
      <c r="Q82" s="24"/>
      <c r="R82" s="9"/>
      <c r="S82" s="9"/>
      <c r="T82" s="9"/>
      <c r="U82" s="9"/>
      <c r="V82" s="24"/>
      <c r="W82" s="9"/>
    </row>
    <row r="83" spans="1:23" ht="12.75" customHeight="1" x14ac:dyDescent="0.2">
      <c r="A83" t="s">
        <v>5</v>
      </c>
      <c r="B83" t="s">
        <v>5</v>
      </c>
      <c r="C83" t="s">
        <v>103</v>
      </c>
      <c r="D83" t="s">
        <v>10</v>
      </c>
      <c r="E83" t="s">
        <v>104</v>
      </c>
      <c r="F83" s="10">
        <v>38000</v>
      </c>
      <c r="G83" s="9"/>
      <c r="H83" s="9"/>
      <c r="I83" s="24"/>
      <c r="J83" s="10">
        <f t="shared" ref="J83:J144" si="27">F83-G83+H83</f>
        <v>38000</v>
      </c>
      <c r="K83" s="9"/>
      <c r="L83" s="9"/>
      <c r="M83" s="24"/>
      <c r="N83" s="10">
        <f t="shared" ref="N83:N93" si="28">J83-K83+L83</f>
        <v>38000</v>
      </c>
      <c r="O83" s="9"/>
      <c r="P83" s="9"/>
      <c r="Q83" s="24"/>
      <c r="R83" s="10">
        <f t="shared" ref="R83:R143" si="29">N83-O83+P83</f>
        <v>38000</v>
      </c>
      <c r="S83" s="40">
        <v>27463.08</v>
      </c>
      <c r="T83" s="9"/>
      <c r="U83" s="9"/>
      <c r="V83" s="24"/>
      <c r="W83" s="10">
        <f t="shared" ref="W83:W146" si="30">R83-T83+U83</f>
        <v>38000</v>
      </c>
    </row>
    <row r="84" spans="1:23" ht="12.75" customHeight="1" x14ac:dyDescent="0.2">
      <c r="A84" t="s">
        <v>5</v>
      </c>
      <c r="B84" t="s">
        <v>5</v>
      </c>
      <c r="C84" t="s">
        <v>103</v>
      </c>
      <c r="D84" t="s">
        <v>10</v>
      </c>
      <c r="E84" t="s">
        <v>105</v>
      </c>
      <c r="F84" s="10">
        <v>77000</v>
      </c>
      <c r="G84" s="9"/>
      <c r="H84" s="9"/>
      <c r="I84" s="24"/>
      <c r="J84" s="10">
        <f t="shared" si="27"/>
        <v>77000</v>
      </c>
      <c r="K84" s="9"/>
      <c r="L84" s="9"/>
      <c r="M84" s="24"/>
      <c r="N84" s="10">
        <f t="shared" si="28"/>
        <v>77000</v>
      </c>
      <c r="O84" s="9"/>
      <c r="P84" s="9"/>
      <c r="Q84" s="24"/>
      <c r="R84" s="10">
        <f t="shared" si="29"/>
        <v>77000</v>
      </c>
      <c r="S84" s="40">
        <v>53466.04</v>
      </c>
      <c r="T84" s="9"/>
      <c r="U84" s="9"/>
      <c r="V84" s="24"/>
      <c r="W84" s="10">
        <f t="shared" si="30"/>
        <v>77000</v>
      </c>
    </row>
    <row r="85" spans="1:23" ht="12.75" customHeight="1" x14ac:dyDescent="0.2">
      <c r="A85" t="s">
        <v>5</v>
      </c>
      <c r="B85" t="s">
        <v>5</v>
      </c>
      <c r="C85" t="s">
        <v>103</v>
      </c>
      <c r="D85" t="s">
        <v>10</v>
      </c>
      <c r="E85" t="s">
        <v>106</v>
      </c>
      <c r="F85" s="10">
        <v>5200</v>
      </c>
      <c r="G85" s="9"/>
      <c r="H85" s="9"/>
      <c r="I85" s="24"/>
      <c r="J85" s="10">
        <f t="shared" si="27"/>
        <v>5200</v>
      </c>
      <c r="K85" s="9"/>
      <c r="L85" s="9"/>
      <c r="M85" s="24"/>
      <c r="N85" s="10">
        <f t="shared" si="28"/>
        <v>5200</v>
      </c>
      <c r="O85" s="9"/>
      <c r="P85" s="9"/>
      <c r="Q85" s="24"/>
      <c r="R85" s="10">
        <f t="shared" si="29"/>
        <v>5200</v>
      </c>
      <c r="S85" s="40">
        <v>4534.1899999999996</v>
      </c>
      <c r="T85" s="9"/>
      <c r="U85" s="9"/>
      <c r="V85" s="24"/>
      <c r="W85" s="10">
        <f t="shared" si="30"/>
        <v>5200</v>
      </c>
    </row>
    <row r="86" spans="1:23" ht="12.75" customHeight="1" x14ac:dyDescent="0.2">
      <c r="A86" t="s">
        <v>5</v>
      </c>
      <c r="B86" t="s">
        <v>5</v>
      </c>
      <c r="C86" t="s">
        <v>107</v>
      </c>
      <c r="D86" t="s">
        <v>10</v>
      </c>
      <c r="E86" t="s">
        <v>108</v>
      </c>
      <c r="F86" s="10">
        <v>4180</v>
      </c>
      <c r="G86" s="9"/>
      <c r="H86" s="9"/>
      <c r="I86" s="24"/>
      <c r="J86" s="10">
        <f t="shared" si="27"/>
        <v>4180</v>
      </c>
      <c r="K86" s="9"/>
      <c r="L86" s="9"/>
      <c r="M86" s="24"/>
      <c r="N86" s="10">
        <f t="shared" si="28"/>
        <v>4180</v>
      </c>
      <c r="O86" s="9"/>
      <c r="P86" s="9"/>
      <c r="Q86" s="24"/>
      <c r="R86" s="10">
        <f t="shared" si="29"/>
        <v>4180</v>
      </c>
      <c r="S86" s="40">
        <v>3310.56</v>
      </c>
      <c r="T86" s="9"/>
      <c r="U86" s="9"/>
      <c r="V86" s="24"/>
      <c r="W86" s="10">
        <f t="shared" si="30"/>
        <v>4180</v>
      </c>
    </row>
    <row r="87" spans="1:23" ht="12.75" customHeight="1" x14ac:dyDescent="0.2">
      <c r="A87" t="s">
        <v>5</v>
      </c>
      <c r="B87" t="s">
        <v>5</v>
      </c>
      <c r="C87" t="s">
        <v>107</v>
      </c>
      <c r="D87" t="s">
        <v>10</v>
      </c>
      <c r="E87" t="s">
        <v>109</v>
      </c>
      <c r="F87" s="10">
        <v>8470</v>
      </c>
      <c r="G87" s="9"/>
      <c r="H87" s="9"/>
      <c r="I87" s="24"/>
      <c r="J87" s="10">
        <f t="shared" si="27"/>
        <v>8470</v>
      </c>
      <c r="K87" s="9"/>
      <c r="L87" s="9"/>
      <c r="M87" s="24"/>
      <c r="N87" s="10">
        <f t="shared" si="28"/>
        <v>8470</v>
      </c>
      <c r="O87" s="9"/>
      <c r="P87" s="9"/>
      <c r="Q87" s="24"/>
      <c r="R87" s="10">
        <f t="shared" si="29"/>
        <v>8470</v>
      </c>
      <c r="S87" s="40">
        <v>4185.3900000000003</v>
      </c>
      <c r="T87" s="9"/>
      <c r="U87" s="9"/>
      <c r="V87" s="24"/>
      <c r="W87" s="10">
        <f t="shared" si="30"/>
        <v>8470</v>
      </c>
    </row>
    <row r="88" spans="1:23" ht="12.75" customHeight="1" x14ac:dyDescent="0.2">
      <c r="A88" t="s">
        <v>5</v>
      </c>
      <c r="B88" t="s">
        <v>5</v>
      </c>
      <c r="C88" t="s">
        <v>107</v>
      </c>
      <c r="D88" t="s">
        <v>10</v>
      </c>
      <c r="E88" t="s">
        <v>110</v>
      </c>
      <c r="F88" s="10">
        <v>572</v>
      </c>
      <c r="G88" s="9"/>
      <c r="H88" s="9"/>
      <c r="I88" s="24"/>
      <c r="J88" s="10">
        <f t="shared" si="27"/>
        <v>572</v>
      </c>
      <c r="K88" s="9"/>
      <c r="L88" s="9"/>
      <c r="M88" s="24"/>
      <c r="N88" s="10">
        <f t="shared" si="28"/>
        <v>572</v>
      </c>
      <c r="O88" s="9"/>
      <c r="P88" s="9"/>
      <c r="Q88" s="24"/>
      <c r="R88" s="10">
        <f t="shared" si="29"/>
        <v>572</v>
      </c>
      <c r="S88" s="40">
        <v>457.23</v>
      </c>
      <c r="T88" s="9"/>
      <c r="U88" s="9"/>
      <c r="V88" s="24"/>
      <c r="W88" s="10">
        <f t="shared" si="30"/>
        <v>572</v>
      </c>
    </row>
    <row r="89" spans="1:23" ht="12.75" customHeight="1" x14ac:dyDescent="0.2">
      <c r="A89" t="s">
        <v>5</v>
      </c>
      <c r="B89" t="s">
        <v>5</v>
      </c>
      <c r="C89" t="s">
        <v>107</v>
      </c>
      <c r="D89" t="s">
        <v>10</v>
      </c>
      <c r="E89" s="39" t="s">
        <v>111</v>
      </c>
      <c r="F89" s="10">
        <v>0</v>
      </c>
      <c r="G89" s="9"/>
      <c r="H89" s="9"/>
      <c r="I89" s="24"/>
      <c r="J89" s="10">
        <f t="shared" si="27"/>
        <v>0</v>
      </c>
      <c r="K89" s="9"/>
      <c r="L89" s="9"/>
      <c r="M89" s="24"/>
      <c r="N89" s="10">
        <f t="shared" si="28"/>
        <v>0</v>
      </c>
      <c r="O89" s="9"/>
      <c r="P89" s="9"/>
      <c r="Q89" s="24"/>
      <c r="R89" s="10">
        <f t="shared" si="29"/>
        <v>0</v>
      </c>
      <c r="S89" s="40"/>
      <c r="T89" s="9"/>
      <c r="U89" s="9"/>
      <c r="V89" s="24"/>
      <c r="W89" s="10">
        <f t="shared" si="30"/>
        <v>0</v>
      </c>
    </row>
    <row r="90" spans="1:23" ht="12.75" customHeight="1" x14ac:dyDescent="0.2">
      <c r="A90" t="s">
        <v>5</v>
      </c>
      <c r="B90" t="s">
        <v>5</v>
      </c>
      <c r="C90" t="s">
        <v>112</v>
      </c>
      <c r="D90" t="s">
        <v>10</v>
      </c>
      <c r="E90" t="s">
        <v>113</v>
      </c>
      <c r="F90" s="10">
        <v>0</v>
      </c>
      <c r="G90" s="9"/>
      <c r="H90" s="9"/>
      <c r="I90" s="24"/>
      <c r="J90" s="10">
        <f t="shared" si="27"/>
        <v>0</v>
      </c>
      <c r="K90" s="9"/>
      <c r="L90" s="9"/>
      <c r="M90" s="24"/>
      <c r="N90" s="10">
        <f t="shared" si="28"/>
        <v>0</v>
      </c>
      <c r="O90" s="9"/>
      <c r="P90" s="9"/>
      <c r="Q90" s="24"/>
      <c r="R90" s="10">
        <f t="shared" si="29"/>
        <v>0</v>
      </c>
      <c r="S90" s="40">
        <v>1581.37</v>
      </c>
      <c r="T90" s="9"/>
      <c r="U90" s="9"/>
      <c r="V90" s="24"/>
      <c r="W90" s="10">
        <f t="shared" si="30"/>
        <v>0</v>
      </c>
    </row>
    <row r="91" spans="1:23" ht="12.75" customHeight="1" x14ac:dyDescent="0.2">
      <c r="A91" t="s">
        <v>5</v>
      </c>
      <c r="B91" t="s">
        <v>5</v>
      </c>
      <c r="C91" t="s">
        <v>114</v>
      </c>
      <c r="D91" t="s">
        <v>10</v>
      </c>
      <c r="E91" t="s">
        <v>115</v>
      </c>
      <c r="F91" s="10">
        <v>532</v>
      </c>
      <c r="G91" s="9"/>
      <c r="H91" s="9"/>
      <c r="I91" s="24"/>
      <c r="J91" s="10">
        <f t="shared" si="27"/>
        <v>532</v>
      </c>
      <c r="K91" s="9"/>
      <c r="L91" s="9"/>
      <c r="M91" s="24"/>
      <c r="N91" s="10">
        <f t="shared" si="28"/>
        <v>532</v>
      </c>
      <c r="O91" s="9"/>
      <c r="P91" s="9"/>
      <c r="Q91" s="24"/>
      <c r="R91" s="10">
        <f t="shared" si="29"/>
        <v>532</v>
      </c>
      <c r="S91" s="40">
        <v>419.55</v>
      </c>
      <c r="T91" s="9"/>
      <c r="U91" s="9"/>
      <c r="V91" s="24"/>
      <c r="W91" s="10">
        <f t="shared" si="30"/>
        <v>532</v>
      </c>
    </row>
    <row r="92" spans="1:23" ht="12.75" customHeight="1" x14ac:dyDescent="0.2">
      <c r="A92" t="s">
        <v>5</v>
      </c>
      <c r="B92" t="s">
        <v>5</v>
      </c>
      <c r="C92" t="s">
        <v>114</v>
      </c>
      <c r="D92" t="s">
        <v>10</v>
      </c>
      <c r="E92" t="s">
        <v>116</v>
      </c>
      <c r="F92" s="10">
        <v>1078</v>
      </c>
      <c r="G92" s="9"/>
      <c r="H92" s="9"/>
      <c r="I92" s="24"/>
      <c r="J92" s="10">
        <f t="shared" si="27"/>
        <v>1078</v>
      </c>
      <c r="K92" s="9"/>
      <c r="L92" s="9"/>
      <c r="M92" s="24"/>
      <c r="N92" s="10">
        <f t="shared" si="28"/>
        <v>1078</v>
      </c>
      <c r="O92" s="9"/>
      <c r="P92" s="9"/>
      <c r="Q92" s="24"/>
      <c r="R92" s="10">
        <f t="shared" si="29"/>
        <v>1078</v>
      </c>
      <c r="S92" s="40">
        <v>805.26</v>
      </c>
      <c r="T92" s="9"/>
      <c r="U92" s="9"/>
      <c r="V92" s="24"/>
      <c r="W92" s="10">
        <f t="shared" si="30"/>
        <v>1078</v>
      </c>
    </row>
    <row r="93" spans="1:23" ht="12.75" customHeight="1" x14ac:dyDescent="0.2">
      <c r="A93" t="s">
        <v>5</v>
      </c>
      <c r="B93" t="s">
        <v>5</v>
      </c>
      <c r="C93" t="s">
        <v>114</v>
      </c>
      <c r="D93" t="s">
        <v>10</v>
      </c>
      <c r="E93" t="s">
        <v>117</v>
      </c>
      <c r="F93" s="10">
        <v>73</v>
      </c>
      <c r="G93" s="9"/>
      <c r="H93" s="9"/>
      <c r="I93" s="24"/>
      <c r="J93" s="10">
        <f t="shared" si="27"/>
        <v>73</v>
      </c>
      <c r="K93" s="9"/>
      <c r="L93" s="9"/>
      <c r="M93" s="24"/>
      <c r="N93" s="10">
        <f t="shared" si="28"/>
        <v>73</v>
      </c>
      <c r="O93" s="9"/>
      <c r="P93" s="9"/>
      <c r="Q93" s="24"/>
      <c r="R93" s="10">
        <f t="shared" si="29"/>
        <v>73</v>
      </c>
      <c r="S93" s="40">
        <v>58.17</v>
      </c>
      <c r="T93" s="9"/>
      <c r="U93" s="9"/>
      <c r="V93" s="24"/>
      <c r="W93" s="10">
        <f t="shared" si="30"/>
        <v>73</v>
      </c>
    </row>
    <row r="94" spans="1:23" ht="12.75" customHeight="1" x14ac:dyDescent="0.2">
      <c r="C94" t="s">
        <v>114</v>
      </c>
      <c r="D94" t="s">
        <v>10</v>
      </c>
      <c r="E94" t="s">
        <v>494</v>
      </c>
      <c r="F94" s="10">
        <v>0</v>
      </c>
      <c r="G94" s="9"/>
      <c r="H94" s="9"/>
      <c r="I94" s="24"/>
      <c r="J94" s="10">
        <f t="shared" si="27"/>
        <v>0</v>
      </c>
      <c r="K94" s="9"/>
      <c r="L94" s="9"/>
      <c r="M94" s="24"/>
      <c r="N94" s="10"/>
      <c r="O94" s="9"/>
      <c r="P94" s="9"/>
      <c r="Q94" s="24"/>
      <c r="R94" s="10">
        <f t="shared" si="29"/>
        <v>0</v>
      </c>
      <c r="S94" s="40">
        <v>151.34</v>
      </c>
      <c r="T94" s="9"/>
      <c r="U94" s="9"/>
      <c r="V94" s="24"/>
      <c r="W94" s="10">
        <f t="shared" si="30"/>
        <v>0</v>
      </c>
    </row>
    <row r="95" spans="1:23" ht="12.75" customHeight="1" x14ac:dyDescent="0.2">
      <c r="A95" t="s">
        <v>5</v>
      </c>
      <c r="B95" t="s">
        <v>5</v>
      </c>
      <c r="C95" t="s">
        <v>118</v>
      </c>
      <c r="D95" t="s">
        <v>10</v>
      </c>
      <c r="E95" t="s">
        <v>119</v>
      </c>
      <c r="F95" s="10">
        <v>5320</v>
      </c>
      <c r="G95" s="9"/>
      <c r="H95" s="9"/>
      <c r="I95" s="24"/>
      <c r="J95" s="10">
        <f t="shared" si="27"/>
        <v>5320</v>
      </c>
      <c r="K95" s="9"/>
      <c r="L95" s="9"/>
      <c r="M95" s="24"/>
      <c r="N95" s="10">
        <f t="shared" ref="N95:N126" si="31">J95-K95+L95</f>
        <v>5320</v>
      </c>
      <c r="O95" s="9"/>
      <c r="P95" s="9"/>
      <c r="Q95" s="24"/>
      <c r="R95" s="10">
        <f t="shared" si="29"/>
        <v>5320</v>
      </c>
      <c r="S95" s="40">
        <v>4195.8</v>
      </c>
      <c r="T95" s="9"/>
      <c r="U95" s="9"/>
      <c r="V95" s="24"/>
      <c r="W95" s="10">
        <f t="shared" si="30"/>
        <v>5320</v>
      </c>
    </row>
    <row r="96" spans="1:23" ht="12.75" customHeight="1" x14ac:dyDescent="0.2">
      <c r="A96" t="s">
        <v>5</v>
      </c>
      <c r="B96" t="s">
        <v>5</v>
      </c>
      <c r="C96" t="s">
        <v>118</v>
      </c>
      <c r="D96" t="s">
        <v>10</v>
      </c>
      <c r="E96" t="s">
        <v>120</v>
      </c>
      <c r="F96" s="10">
        <v>10780</v>
      </c>
      <c r="G96" s="9"/>
      <c r="H96" s="9"/>
      <c r="I96" s="24"/>
      <c r="J96" s="10">
        <f t="shared" si="27"/>
        <v>10780</v>
      </c>
      <c r="K96" s="9"/>
      <c r="L96" s="9"/>
      <c r="M96" s="24"/>
      <c r="N96" s="10">
        <f t="shared" si="31"/>
        <v>10780</v>
      </c>
      <c r="O96" s="9"/>
      <c r="P96" s="9"/>
      <c r="Q96" s="24"/>
      <c r="R96" s="10">
        <f t="shared" si="29"/>
        <v>10780</v>
      </c>
      <c r="S96" s="40">
        <v>7967.16</v>
      </c>
      <c r="T96" s="9"/>
      <c r="U96" s="9"/>
      <c r="V96" s="24"/>
      <c r="W96" s="10">
        <f t="shared" si="30"/>
        <v>10780</v>
      </c>
    </row>
    <row r="97" spans="1:23" ht="12.75" customHeight="1" x14ac:dyDescent="0.2">
      <c r="A97" t="s">
        <v>5</v>
      </c>
      <c r="B97" t="s">
        <v>5</v>
      </c>
      <c r="C97" t="s">
        <v>118</v>
      </c>
      <c r="D97" t="s">
        <v>10</v>
      </c>
      <c r="E97" t="s">
        <v>121</v>
      </c>
      <c r="F97" s="10">
        <v>728</v>
      </c>
      <c r="G97" s="9"/>
      <c r="H97" s="9"/>
      <c r="I97" s="24"/>
      <c r="J97" s="10">
        <f t="shared" si="27"/>
        <v>728</v>
      </c>
      <c r="K97" s="9"/>
      <c r="L97" s="9"/>
      <c r="M97" s="24"/>
      <c r="N97" s="10">
        <f t="shared" si="31"/>
        <v>728</v>
      </c>
      <c r="O97" s="9"/>
      <c r="P97" s="9"/>
      <c r="Q97" s="24"/>
      <c r="R97" s="10">
        <f t="shared" si="29"/>
        <v>728</v>
      </c>
      <c r="S97" s="40">
        <v>581.89</v>
      </c>
      <c r="T97" s="9"/>
      <c r="U97" s="9"/>
      <c r="V97" s="24"/>
      <c r="W97" s="10">
        <f t="shared" si="30"/>
        <v>728</v>
      </c>
    </row>
    <row r="98" spans="1:23" ht="12.75" customHeight="1" x14ac:dyDescent="0.2">
      <c r="A98" t="s">
        <v>5</v>
      </c>
      <c r="B98" t="s">
        <v>5</v>
      </c>
      <c r="C98" t="s">
        <v>118</v>
      </c>
      <c r="D98" t="s">
        <v>10</v>
      </c>
      <c r="E98" t="s">
        <v>122</v>
      </c>
      <c r="F98" s="10">
        <v>600</v>
      </c>
      <c r="G98" s="9"/>
      <c r="H98" s="9"/>
      <c r="I98" s="24"/>
      <c r="J98" s="10">
        <f t="shared" si="27"/>
        <v>600</v>
      </c>
      <c r="K98" s="9"/>
      <c r="L98" s="9"/>
      <c r="M98" s="24"/>
      <c r="N98" s="10">
        <f t="shared" si="31"/>
        <v>600</v>
      </c>
      <c r="O98" s="9"/>
      <c r="P98" s="9"/>
      <c r="Q98" s="24"/>
      <c r="R98" s="10">
        <f t="shared" si="29"/>
        <v>600</v>
      </c>
      <c r="S98" s="40">
        <v>0</v>
      </c>
      <c r="T98" s="9"/>
      <c r="U98" s="9"/>
      <c r="V98" s="24"/>
      <c r="W98" s="10">
        <f t="shared" si="30"/>
        <v>600</v>
      </c>
    </row>
    <row r="99" spans="1:23" ht="12.75" customHeight="1" x14ac:dyDescent="0.2">
      <c r="A99" t="s">
        <v>5</v>
      </c>
      <c r="B99" t="s">
        <v>5</v>
      </c>
      <c r="C99" t="s">
        <v>123</v>
      </c>
      <c r="D99" t="s">
        <v>10</v>
      </c>
      <c r="E99" t="s">
        <v>124</v>
      </c>
      <c r="F99" s="10">
        <v>304</v>
      </c>
      <c r="G99" s="9"/>
      <c r="H99" s="9"/>
      <c r="I99" s="24"/>
      <c r="J99" s="10">
        <f t="shared" si="27"/>
        <v>304</v>
      </c>
      <c r="K99" s="9"/>
      <c r="L99" s="9"/>
      <c r="M99" s="24"/>
      <c r="N99" s="10">
        <f t="shared" si="31"/>
        <v>304</v>
      </c>
      <c r="O99" s="9"/>
      <c r="P99" s="9"/>
      <c r="Q99" s="24"/>
      <c r="R99" s="10">
        <f t="shared" si="29"/>
        <v>304</v>
      </c>
      <c r="S99" s="40">
        <v>239.7</v>
      </c>
      <c r="T99" s="9"/>
      <c r="U99" s="9"/>
      <c r="V99" s="24"/>
      <c r="W99" s="10">
        <f t="shared" si="30"/>
        <v>304</v>
      </c>
    </row>
    <row r="100" spans="1:23" ht="12.75" customHeight="1" x14ac:dyDescent="0.2">
      <c r="A100" t="s">
        <v>5</v>
      </c>
      <c r="B100" t="s">
        <v>5</v>
      </c>
      <c r="C100" t="s">
        <v>123</v>
      </c>
      <c r="D100" t="s">
        <v>10</v>
      </c>
      <c r="E100" t="s">
        <v>125</v>
      </c>
      <c r="F100" s="10">
        <v>616</v>
      </c>
      <c r="G100" s="9"/>
      <c r="H100" s="9"/>
      <c r="I100" s="24"/>
      <c r="J100" s="10">
        <f t="shared" si="27"/>
        <v>616</v>
      </c>
      <c r="K100" s="9"/>
      <c r="L100" s="9"/>
      <c r="M100" s="24"/>
      <c r="N100" s="10">
        <f t="shared" si="31"/>
        <v>616</v>
      </c>
      <c r="O100" s="9"/>
      <c r="P100" s="9"/>
      <c r="Q100" s="24"/>
      <c r="R100" s="10">
        <f t="shared" si="29"/>
        <v>616</v>
      </c>
      <c r="S100" s="40">
        <v>455.15</v>
      </c>
      <c r="T100" s="9"/>
      <c r="U100" s="9"/>
      <c r="V100" s="24"/>
      <c r="W100" s="10">
        <f t="shared" si="30"/>
        <v>616</v>
      </c>
    </row>
    <row r="101" spans="1:23" ht="12.75" customHeight="1" x14ac:dyDescent="0.2">
      <c r="A101" t="s">
        <v>5</v>
      </c>
      <c r="B101" t="s">
        <v>5</v>
      </c>
      <c r="C101" t="s">
        <v>123</v>
      </c>
      <c r="D101" t="s">
        <v>10</v>
      </c>
      <c r="E101" t="s">
        <v>126</v>
      </c>
      <c r="F101" s="10">
        <v>42</v>
      </c>
      <c r="G101" s="9"/>
      <c r="H101" s="9"/>
      <c r="I101" s="24"/>
      <c r="J101" s="10">
        <f t="shared" si="27"/>
        <v>42</v>
      </c>
      <c r="K101" s="9"/>
      <c r="L101" s="9"/>
      <c r="M101" s="24"/>
      <c r="N101" s="10">
        <f t="shared" si="31"/>
        <v>42</v>
      </c>
      <c r="O101" s="9"/>
      <c r="P101" s="9"/>
      <c r="Q101" s="24"/>
      <c r="R101" s="10">
        <f t="shared" si="29"/>
        <v>42</v>
      </c>
      <c r="S101" s="40">
        <v>33.22</v>
      </c>
      <c r="T101" s="9"/>
      <c r="U101" s="9"/>
      <c r="V101" s="24"/>
      <c r="W101" s="10">
        <f t="shared" si="30"/>
        <v>42</v>
      </c>
    </row>
    <row r="102" spans="1:23" ht="12.75" customHeight="1" x14ac:dyDescent="0.2">
      <c r="A102" t="s">
        <v>5</v>
      </c>
      <c r="B102" t="s">
        <v>5</v>
      </c>
      <c r="C102" t="s">
        <v>123</v>
      </c>
      <c r="D102" t="s">
        <v>10</v>
      </c>
      <c r="E102" s="39" t="s">
        <v>127</v>
      </c>
      <c r="F102" s="10">
        <v>0</v>
      </c>
      <c r="G102" s="9"/>
      <c r="H102" s="9"/>
      <c r="I102" s="24"/>
      <c r="J102" s="10">
        <f t="shared" si="27"/>
        <v>0</v>
      </c>
      <c r="K102" s="9"/>
      <c r="L102" s="9"/>
      <c r="M102" s="24"/>
      <c r="N102" s="10">
        <f t="shared" si="31"/>
        <v>0</v>
      </c>
      <c r="O102" s="9"/>
      <c r="P102" s="9"/>
      <c r="Q102" s="24"/>
      <c r="R102" s="10">
        <f t="shared" si="29"/>
        <v>0</v>
      </c>
      <c r="S102" s="40"/>
      <c r="T102" s="9"/>
      <c r="U102" s="9"/>
      <c r="V102" s="24"/>
      <c r="W102" s="10">
        <f t="shared" si="30"/>
        <v>0</v>
      </c>
    </row>
    <row r="103" spans="1:23" ht="12.75" customHeight="1" x14ac:dyDescent="0.2">
      <c r="A103" t="s">
        <v>5</v>
      </c>
      <c r="B103" t="s">
        <v>5</v>
      </c>
      <c r="C103" t="s">
        <v>128</v>
      </c>
      <c r="D103" t="s">
        <v>10</v>
      </c>
      <c r="E103" t="s">
        <v>129</v>
      </c>
      <c r="F103" s="10">
        <v>1140</v>
      </c>
      <c r="G103" s="9"/>
      <c r="H103" s="9"/>
      <c r="I103" s="24"/>
      <c r="J103" s="10">
        <f t="shared" si="27"/>
        <v>1140</v>
      </c>
      <c r="K103" s="9"/>
      <c r="L103" s="9"/>
      <c r="M103" s="24"/>
      <c r="N103" s="10">
        <f t="shared" si="31"/>
        <v>1140</v>
      </c>
      <c r="O103" s="9"/>
      <c r="P103" s="9"/>
      <c r="Q103" s="24"/>
      <c r="R103" s="10">
        <f t="shared" si="29"/>
        <v>1140</v>
      </c>
      <c r="S103" s="40">
        <v>899.1</v>
      </c>
      <c r="T103" s="9"/>
      <c r="U103" s="9"/>
      <c r="V103" s="24"/>
      <c r="W103" s="10">
        <f t="shared" si="30"/>
        <v>1140</v>
      </c>
    </row>
    <row r="104" spans="1:23" ht="12.75" customHeight="1" x14ac:dyDescent="0.2">
      <c r="A104" t="s">
        <v>5</v>
      </c>
      <c r="B104" t="s">
        <v>5</v>
      </c>
      <c r="C104" t="s">
        <v>128</v>
      </c>
      <c r="D104" t="s">
        <v>10</v>
      </c>
      <c r="E104" t="s">
        <v>130</v>
      </c>
      <c r="F104" s="10">
        <v>2310</v>
      </c>
      <c r="G104" s="9"/>
      <c r="H104" s="9"/>
      <c r="I104" s="24"/>
      <c r="J104" s="10">
        <f t="shared" si="27"/>
        <v>2310</v>
      </c>
      <c r="K104" s="9"/>
      <c r="L104" s="9"/>
      <c r="M104" s="24"/>
      <c r="N104" s="10">
        <f t="shared" si="31"/>
        <v>2310</v>
      </c>
      <c r="O104" s="9"/>
      <c r="P104" s="9"/>
      <c r="Q104" s="24"/>
      <c r="R104" s="10">
        <f t="shared" si="29"/>
        <v>2310</v>
      </c>
      <c r="S104" s="40">
        <v>1581.82</v>
      </c>
      <c r="T104" s="9"/>
      <c r="U104" s="9"/>
      <c r="V104" s="24"/>
      <c r="W104" s="10">
        <f t="shared" si="30"/>
        <v>2310</v>
      </c>
    </row>
    <row r="105" spans="1:23" ht="12.75" customHeight="1" x14ac:dyDescent="0.2">
      <c r="A105" t="s">
        <v>5</v>
      </c>
      <c r="B105" t="s">
        <v>5</v>
      </c>
      <c r="C105" t="s">
        <v>128</v>
      </c>
      <c r="D105" t="s">
        <v>10</v>
      </c>
      <c r="E105" t="s">
        <v>131</v>
      </c>
      <c r="F105" s="10">
        <v>156</v>
      </c>
      <c r="G105" s="9"/>
      <c r="H105" s="9"/>
      <c r="I105" s="24"/>
      <c r="J105" s="10">
        <f t="shared" si="27"/>
        <v>156</v>
      </c>
      <c r="K105" s="9"/>
      <c r="L105" s="9"/>
      <c r="M105" s="24"/>
      <c r="N105" s="10">
        <f t="shared" si="31"/>
        <v>156</v>
      </c>
      <c r="O105" s="9"/>
      <c r="P105" s="9"/>
      <c r="Q105" s="24"/>
      <c r="R105" s="10">
        <f t="shared" si="29"/>
        <v>156</v>
      </c>
      <c r="S105" s="40">
        <v>124.65</v>
      </c>
      <c r="T105" s="9"/>
      <c r="U105" s="9"/>
      <c r="V105" s="24"/>
      <c r="W105" s="10">
        <f t="shared" si="30"/>
        <v>156</v>
      </c>
    </row>
    <row r="106" spans="1:23" ht="12.75" customHeight="1" x14ac:dyDescent="0.2">
      <c r="A106" t="s">
        <v>5</v>
      </c>
      <c r="B106" t="s">
        <v>5</v>
      </c>
      <c r="C106" t="s">
        <v>128</v>
      </c>
      <c r="D106" t="s">
        <v>10</v>
      </c>
      <c r="E106" s="39" t="s">
        <v>132</v>
      </c>
      <c r="F106" s="10">
        <v>0</v>
      </c>
      <c r="G106" s="9"/>
      <c r="H106" s="9"/>
      <c r="I106" s="24"/>
      <c r="J106" s="10">
        <f t="shared" si="27"/>
        <v>0</v>
      </c>
      <c r="K106" s="9"/>
      <c r="L106" s="9"/>
      <c r="M106" s="24"/>
      <c r="N106" s="10">
        <f t="shared" si="31"/>
        <v>0</v>
      </c>
      <c r="O106" s="9"/>
      <c r="P106" s="9"/>
      <c r="Q106" s="24"/>
      <c r="R106" s="10">
        <f t="shared" si="29"/>
        <v>0</v>
      </c>
      <c r="S106" s="40"/>
      <c r="T106" s="9"/>
      <c r="U106" s="9"/>
      <c r="V106" s="24"/>
      <c r="W106" s="10">
        <f t="shared" si="30"/>
        <v>0</v>
      </c>
    </row>
    <row r="107" spans="1:23" ht="12.75" customHeight="1" x14ac:dyDescent="0.2">
      <c r="A107" t="s">
        <v>5</v>
      </c>
      <c r="B107" t="s">
        <v>5</v>
      </c>
      <c r="C107" t="s">
        <v>133</v>
      </c>
      <c r="D107" t="s">
        <v>10</v>
      </c>
      <c r="E107" t="s">
        <v>134</v>
      </c>
      <c r="F107" s="10">
        <v>380</v>
      </c>
      <c r="G107" s="9"/>
      <c r="H107" s="9"/>
      <c r="I107" s="24"/>
      <c r="J107" s="10">
        <f t="shared" si="27"/>
        <v>380</v>
      </c>
      <c r="K107" s="9"/>
      <c r="L107" s="9"/>
      <c r="M107" s="24"/>
      <c r="N107" s="10">
        <f t="shared" si="31"/>
        <v>380</v>
      </c>
      <c r="O107" s="9"/>
      <c r="P107" s="9"/>
      <c r="Q107" s="24"/>
      <c r="R107" s="10">
        <f t="shared" si="29"/>
        <v>380</v>
      </c>
      <c r="S107" s="40">
        <v>299.7</v>
      </c>
      <c r="T107" s="9"/>
      <c r="U107" s="9"/>
      <c r="V107" s="24"/>
      <c r="W107" s="10">
        <f t="shared" si="30"/>
        <v>380</v>
      </c>
    </row>
    <row r="108" spans="1:23" ht="12.75" customHeight="1" x14ac:dyDescent="0.2">
      <c r="A108" t="s">
        <v>5</v>
      </c>
      <c r="B108" t="s">
        <v>5</v>
      </c>
      <c r="C108" t="s">
        <v>133</v>
      </c>
      <c r="D108" t="s">
        <v>10</v>
      </c>
      <c r="E108" t="s">
        <v>135</v>
      </c>
      <c r="F108" s="10">
        <v>770</v>
      </c>
      <c r="G108" s="9"/>
      <c r="H108" s="9"/>
      <c r="I108" s="24"/>
      <c r="J108" s="10">
        <f t="shared" si="27"/>
        <v>770</v>
      </c>
      <c r="K108" s="9"/>
      <c r="L108" s="9"/>
      <c r="M108" s="24"/>
      <c r="N108" s="10">
        <f t="shared" si="31"/>
        <v>770</v>
      </c>
      <c r="O108" s="9"/>
      <c r="P108" s="9"/>
      <c r="Q108" s="24"/>
      <c r="R108" s="10">
        <f t="shared" si="29"/>
        <v>770</v>
      </c>
      <c r="S108" s="40">
        <v>526.99</v>
      </c>
      <c r="T108" s="9"/>
      <c r="U108" s="9"/>
      <c r="V108" s="24"/>
      <c r="W108" s="10">
        <f t="shared" si="30"/>
        <v>770</v>
      </c>
    </row>
    <row r="109" spans="1:23" ht="12.75" customHeight="1" x14ac:dyDescent="0.2">
      <c r="A109" t="s">
        <v>5</v>
      </c>
      <c r="B109" t="s">
        <v>5</v>
      </c>
      <c r="C109" t="s">
        <v>133</v>
      </c>
      <c r="D109" t="s">
        <v>10</v>
      </c>
      <c r="E109" t="s">
        <v>136</v>
      </c>
      <c r="F109" s="10">
        <v>52</v>
      </c>
      <c r="G109" s="9"/>
      <c r="H109" s="9"/>
      <c r="I109" s="24"/>
      <c r="J109" s="10">
        <f t="shared" si="27"/>
        <v>52</v>
      </c>
      <c r="K109" s="9"/>
      <c r="L109" s="9"/>
      <c r="M109" s="24"/>
      <c r="N109" s="10">
        <f t="shared" si="31"/>
        <v>52</v>
      </c>
      <c r="O109" s="9"/>
      <c r="P109" s="9"/>
      <c r="Q109" s="24"/>
      <c r="R109" s="10">
        <f t="shared" si="29"/>
        <v>52</v>
      </c>
      <c r="S109" s="40">
        <v>41.44</v>
      </c>
      <c r="T109" s="9"/>
      <c r="U109" s="9"/>
      <c r="V109" s="24"/>
      <c r="W109" s="10">
        <f t="shared" si="30"/>
        <v>52</v>
      </c>
    </row>
    <row r="110" spans="1:23" ht="12.75" customHeight="1" x14ac:dyDescent="0.2">
      <c r="A110" t="s">
        <v>5</v>
      </c>
      <c r="B110" t="s">
        <v>5</v>
      </c>
      <c r="C110" t="s">
        <v>137</v>
      </c>
      <c r="D110" t="s">
        <v>10</v>
      </c>
      <c r="E110" t="s">
        <v>138</v>
      </c>
      <c r="F110" s="10">
        <v>1805</v>
      </c>
      <c r="G110" s="9"/>
      <c r="H110" s="9"/>
      <c r="I110" s="24"/>
      <c r="J110" s="10">
        <f t="shared" si="27"/>
        <v>1805</v>
      </c>
      <c r="K110" s="9"/>
      <c r="L110" s="9"/>
      <c r="M110" s="24"/>
      <c r="N110" s="10">
        <f t="shared" si="31"/>
        <v>1805</v>
      </c>
      <c r="O110" s="9"/>
      <c r="P110" s="9"/>
      <c r="Q110" s="24"/>
      <c r="R110" s="10">
        <f t="shared" si="29"/>
        <v>1805</v>
      </c>
      <c r="S110" s="40">
        <v>1423.52</v>
      </c>
      <c r="T110" s="9"/>
      <c r="U110" s="9"/>
      <c r="V110" s="24"/>
      <c r="W110" s="10">
        <f t="shared" si="30"/>
        <v>1805</v>
      </c>
    </row>
    <row r="111" spans="1:23" ht="12.75" customHeight="1" x14ac:dyDescent="0.2">
      <c r="A111" t="s">
        <v>5</v>
      </c>
      <c r="B111" t="s">
        <v>5</v>
      </c>
      <c r="C111" t="s">
        <v>137</v>
      </c>
      <c r="D111" t="s">
        <v>10</v>
      </c>
      <c r="E111" t="s">
        <v>139</v>
      </c>
      <c r="F111" s="10">
        <v>3658</v>
      </c>
      <c r="G111" s="9"/>
      <c r="H111" s="9"/>
      <c r="I111" s="24"/>
      <c r="J111" s="10">
        <f t="shared" si="27"/>
        <v>3658</v>
      </c>
      <c r="K111" s="9"/>
      <c r="L111" s="9"/>
      <c r="M111" s="24"/>
      <c r="N111" s="10">
        <f t="shared" si="31"/>
        <v>3658</v>
      </c>
      <c r="O111" s="9"/>
      <c r="P111" s="9"/>
      <c r="Q111" s="24"/>
      <c r="R111" s="10">
        <f t="shared" si="29"/>
        <v>3658</v>
      </c>
      <c r="S111" s="40">
        <v>2703.02</v>
      </c>
      <c r="T111" s="9"/>
      <c r="U111" s="9"/>
      <c r="V111" s="24"/>
      <c r="W111" s="10">
        <f t="shared" si="30"/>
        <v>3658</v>
      </c>
    </row>
    <row r="112" spans="1:23" ht="12.75" customHeight="1" x14ac:dyDescent="0.2">
      <c r="A112" t="s">
        <v>5</v>
      </c>
      <c r="B112" t="s">
        <v>5</v>
      </c>
      <c r="C112" t="s">
        <v>137</v>
      </c>
      <c r="D112" t="s">
        <v>10</v>
      </c>
      <c r="E112" t="s">
        <v>140</v>
      </c>
      <c r="F112" s="10">
        <v>247</v>
      </c>
      <c r="G112" s="9"/>
      <c r="H112" s="9"/>
      <c r="I112" s="24"/>
      <c r="J112" s="10">
        <f t="shared" si="27"/>
        <v>247</v>
      </c>
      <c r="K112" s="9"/>
      <c r="L112" s="9"/>
      <c r="M112" s="24"/>
      <c r="N112" s="10">
        <f t="shared" si="31"/>
        <v>247</v>
      </c>
      <c r="O112" s="9"/>
      <c r="P112" s="9"/>
      <c r="Q112" s="24"/>
      <c r="R112" s="10">
        <f t="shared" si="29"/>
        <v>247</v>
      </c>
      <c r="S112" s="40">
        <v>197.39</v>
      </c>
      <c r="T112" s="9"/>
      <c r="U112" s="9"/>
      <c r="V112" s="24"/>
      <c r="W112" s="10">
        <f t="shared" si="30"/>
        <v>247</v>
      </c>
    </row>
    <row r="113" spans="1:23" ht="12.75" customHeight="1" x14ac:dyDescent="0.2">
      <c r="A113" t="s">
        <v>5</v>
      </c>
      <c r="B113" t="s">
        <v>5</v>
      </c>
      <c r="C113" t="s">
        <v>137</v>
      </c>
      <c r="D113" t="s">
        <v>10</v>
      </c>
      <c r="E113" s="39" t="s">
        <v>141</v>
      </c>
      <c r="F113" s="10">
        <v>0</v>
      </c>
      <c r="G113" s="9"/>
      <c r="H113" s="9"/>
      <c r="I113" s="24"/>
      <c r="J113" s="10">
        <f t="shared" si="27"/>
        <v>0</v>
      </c>
      <c r="K113" s="9"/>
      <c r="L113" s="9"/>
      <c r="M113" s="24"/>
      <c r="N113" s="10">
        <f t="shared" si="31"/>
        <v>0</v>
      </c>
      <c r="O113" s="9"/>
      <c r="P113" s="9"/>
      <c r="Q113" s="24"/>
      <c r="R113" s="10">
        <f t="shared" si="29"/>
        <v>0</v>
      </c>
      <c r="S113" s="40"/>
      <c r="T113" s="9"/>
      <c r="U113" s="9"/>
      <c r="V113" s="24"/>
      <c r="W113" s="10">
        <f t="shared" si="30"/>
        <v>0</v>
      </c>
    </row>
    <row r="114" spans="1:23" ht="12.75" customHeight="1" x14ac:dyDescent="0.2">
      <c r="A114" t="s">
        <v>5</v>
      </c>
      <c r="B114" t="s">
        <v>5</v>
      </c>
      <c r="C114" t="s">
        <v>142</v>
      </c>
      <c r="D114" t="s">
        <v>10</v>
      </c>
      <c r="E114" t="s">
        <v>143</v>
      </c>
      <c r="F114" s="10">
        <v>620</v>
      </c>
      <c r="G114" s="9"/>
      <c r="H114" s="9"/>
      <c r="I114" s="24"/>
      <c r="J114" s="10">
        <f t="shared" si="27"/>
        <v>620</v>
      </c>
      <c r="K114" s="9"/>
      <c r="L114" s="9"/>
      <c r="M114" s="24"/>
      <c r="N114" s="10">
        <f t="shared" si="31"/>
        <v>620</v>
      </c>
      <c r="O114" s="9"/>
      <c r="P114" s="9"/>
      <c r="Q114" s="24"/>
      <c r="R114" s="10">
        <f t="shared" si="29"/>
        <v>620</v>
      </c>
      <c r="S114" s="40">
        <v>478.8</v>
      </c>
      <c r="T114" s="9"/>
      <c r="U114" s="9"/>
      <c r="V114" s="24"/>
      <c r="W114" s="10">
        <f t="shared" si="30"/>
        <v>620</v>
      </c>
    </row>
    <row r="115" spans="1:23" ht="12.75" customHeight="1" x14ac:dyDescent="0.2">
      <c r="A115" t="s">
        <v>5</v>
      </c>
      <c r="B115" t="s">
        <v>5</v>
      </c>
      <c r="C115" t="s">
        <v>144</v>
      </c>
      <c r="D115" t="s">
        <v>10</v>
      </c>
      <c r="E115" t="s">
        <v>145</v>
      </c>
      <c r="F115" s="10">
        <v>300</v>
      </c>
      <c r="G115" s="9"/>
      <c r="H115" s="9"/>
      <c r="I115" s="24"/>
      <c r="J115" s="10">
        <f t="shared" si="27"/>
        <v>300</v>
      </c>
      <c r="K115" s="9"/>
      <c r="L115" s="9"/>
      <c r="M115" s="24"/>
      <c r="N115" s="10">
        <f t="shared" si="31"/>
        <v>300</v>
      </c>
      <c r="O115" s="9"/>
      <c r="P115" s="9"/>
      <c r="Q115" s="24"/>
      <c r="R115" s="10">
        <f t="shared" si="29"/>
        <v>300</v>
      </c>
      <c r="S115" s="40">
        <v>0</v>
      </c>
      <c r="T115" s="9"/>
      <c r="U115" s="9"/>
      <c r="V115" s="24"/>
      <c r="W115" s="10">
        <f t="shared" si="30"/>
        <v>300</v>
      </c>
    </row>
    <row r="116" spans="1:23" ht="33.75" x14ac:dyDescent="0.2">
      <c r="A116" t="s">
        <v>5</v>
      </c>
      <c r="B116" t="s">
        <v>5</v>
      </c>
      <c r="C116" t="s">
        <v>146</v>
      </c>
      <c r="D116" t="s">
        <v>10</v>
      </c>
      <c r="E116" t="s">
        <v>147</v>
      </c>
      <c r="F116" s="10">
        <v>30000</v>
      </c>
      <c r="G116" s="9">
        <v>10000</v>
      </c>
      <c r="H116" s="9"/>
      <c r="I116" s="25" t="s">
        <v>473</v>
      </c>
      <c r="J116" s="10">
        <f t="shared" si="27"/>
        <v>20000</v>
      </c>
      <c r="K116" s="9"/>
      <c r="L116" s="9"/>
      <c r="M116" s="25"/>
      <c r="N116" s="10">
        <f t="shared" si="31"/>
        <v>20000</v>
      </c>
      <c r="O116" s="9"/>
      <c r="P116" s="9"/>
      <c r="Q116" s="25"/>
      <c r="R116" s="10">
        <f t="shared" si="29"/>
        <v>20000</v>
      </c>
      <c r="S116" s="40">
        <v>12391.41</v>
      </c>
      <c r="T116" s="9"/>
      <c r="U116" s="9"/>
      <c r="V116" s="25"/>
      <c r="W116" s="10">
        <f t="shared" si="30"/>
        <v>20000</v>
      </c>
    </row>
    <row r="117" spans="1:23" ht="12.75" customHeight="1" x14ac:dyDescent="0.2">
      <c r="A117" t="s">
        <v>5</v>
      </c>
      <c r="B117" t="s">
        <v>5</v>
      </c>
      <c r="C117" t="s">
        <v>146</v>
      </c>
      <c r="D117" t="s">
        <v>10</v>
      </c>
      <c r="E117" t="s">
        <v>148</v>
      </c>
      <c r="F117" s="10">
        <v>3600</v>
      </c>
      <c r="G117" s="9"/>
      <c r="H117" s="9"/>
      <c r="I117" s="24"/>
      <c r="J117" s="10">
        <f t="shared" si="27"/>
        <v>3600</v>
      </c>
      <c r="K117" s="9"/>
      <c r="L117" s="9"/>
      <c r="M117" s="24"/>
      <c r="N117" s="10">
        <f t="shared" si="31"/>
        <v>3600</v>
      </c>
      <c r="O117" s="9"/>
      <c r="P117" s="9"/>
      <c r="Q117" s="24"/>
      <c r="R117" s="10">
        <f t="shared" si="29"/>
        <v>3600</v>
      </c>
      <c r="S117" s="40">
        <v>242</v>
      </c>
      <c r="T117" s="9"/>
      <c r="U117" s="9"/>
      <c r="V117" s="24"/>
      <c r="W117" s="10">
        <f t="shared" si="30"/>
        <v>3600</v>
      </c>
    </row>
    <row r="118" spans="1:23" ht="12.75" customHeight="1" x14ac:dyDescent="0.2">
      <c r="A118" t="s">
        <v>5</v>
      </c>
      <c r="B118" t="s">
        <v>5</v>
      </c>
      <c r="C118" t="s">
        <v>149</v>
      </c>
      <c r="D118" t="s">
        <v>10</v>
      </c>
      <c r="E118" t="s">
        <v>150</v>
      </c>
      <c r="F118" s="10">
        <v>2000</v>
      </c>
      <c r="G118" s="9"/>
      <c r="H118" s="9"/>
      <c r="I118" s="24"/>
      <c r="J118" s="10">
        <f t="shared" si="27"/>
        <v>2000</v>
      </c>
      <c r="K118" s="9"/>
      <c r="L118" s="9"/>
      <c r="M118" s="24"/>
      <c r="N118" s="10">
        <f t="shared" si="31"/>
        <v>2000</v>
      </c>
      <c r="O118" s="9"/>
      <c r="P118" s="9"/>
      <c r="Q118" s="24"/>
      <c r="R118" s="10">
        <f t="shared" si="29"/>
        <v>2000</v>
      </c>
      <c r="S118" s="40">
        <v>1090.19</v>
      </c>
      <c r="T118" s="9"/>
      <c r="U118" s="9"/>
      <c r="V118" s="24"/>
      <c r="W118" s="10">
        <f t="shared" si="30"/>
        <v>2000</v>
      </c>
    </row>
    <row r="119" spans="1:23" ht="12.75" customHeight="1" x14ac:dyDescent="0.2">
      <c r="A119" t="s">
        <v>5</v>
      </c>
      <c r="B119" t="s">
        <v>5</v>
      </c>
      <c r="C119" t="s">
        <v>151</v>
      </c>
      <c r="D119" t="s">
        <v>10</v>
      </c>
      <c r="E119" t="s">
        <v>152</v>
      </c>
      <c r="F119" s="10">
        <v>1500</v>
      </c>
      <c r="G119" s="9"/>
      <c r="H119" s="9"/>
      <c r="I119" s="24"/>
      <c r="J119" s="10">
        <f t="shared" si="27"/>
        <v>1500</v>
      </c>
      <c r="K119" s="9"/>
      <c r="L119" s="9"/>
      <c r="M119" s="24"/>
      <c r="N119" s="10">
        <f t="shared" si="31"/>
        <v>1500</v>
      </c>
      <c r="O119" s="9"/>
      <c r="P119" s="9"/>
      <c r="Q119" s="24"/>
      <c r="R119" s="10">
        <f t="shared" si="29"/>
        <v>1500</v>
      </c>
      <c r="S119" s="40">
        <v>1524.16</v>
      </c>
      <c r="T119" s="9"/>
      <c r="U119" s="9"/>
      <c r="V119" s="24"/>
      <c r="W119" s="10">
        <f t="shared" si="30"/>
        <v>1500</v>
      </c>
    </row>
    <row r="120" spans="1:23" ht="12.75" customHeight="1" x14ac:dyDescent="0.2">
      <c r="A120" t="s">
        <v>5</v>
      </c>
      <c r="B120" t="s">
        <v>5</v>
      </c>
      <c r="C120" t="s">
        <v>151</v>
      </c>
      <c r="D120" t="s">
        <v>10</v>
      </c>
      <c r="E120" t="s">
        <v>153</v>
      </c>
      <c r="F120" s="10">
        <v>1500</v>
      </c>
      <c r="G120" s="9"/>
      <c r="H120" s="9"/>
      <c r="I120" s="24"/>
      <c r="J120" s="10">
        <f t="shared" si="27"/>
        <v>1500</v>
      </c>
      <c r="K120" s="9"/>
      <c r="L120" s="9"/>
      <c r="M120" s="24"/>
      <c r="N120" s="10">
        <f t="shared" si="31"/>
        <v>1500</v>
      </c>
      <c r="O120" s="9"/>
      <c r="P120" s="9"/>
      <c r="Q120" s="24"/>
      <c r="R120" s="10">
        <f t="shared" si="29"/>
        <v>1500</v>
      </c>
      <c r="S120" s="40">
        <v>1068.8900000000001</v>
      </c>
      <c r="T120" s="9"/>
      <c r="U120" s="9"/>
      <c r="V120" s="24"/>
      <c r="W120" s="10">
        <f t="shared" si="30"/>
        <v>1500</v>
      </c>
    </row>
    <row r="121" spans="1:23" ht="33.75" x14ac:dyDescent="0.2">
      <c r="A121" t="s">
        <v>5</v>
      </c>
      <c r="B121" t="s">
        <v>5</v>
      </c>
      <c r="C121" t="s">
        <v>154</v>
      </c>
      <c r="D121" t="s">
        <v>10</v>
      </c>
      <c r="E121" t="s">
        <v>155</v>
      </c>
      <c r="F121" s="10">
        <v>300</v>
      </c>
      <c r="G121" s="9"/>
      <c r="H121" s="9"/>
      <c r="I121" s="24"/>
      <c r="J121" s="10">
        <f t="shared" si="27"/>
        <v>300</v>
      </c>
      <c r="K121" s="9"/>
      <c r="L121" s="9">
        <v>900</v>
      </c>
      <c r="M121" s="25" t="s">
        <v>512</v>
      </c>
      <c r="N121" s="10">
        <f t="shared" si="31"/>
        <v>1200</v>
      </c>
      <c r="O121" s="9"/>
      <c r="P121" s="9"/>
      <c r="Q121" s="25"/>
      <c r="R121" s="10">
        <f t="shared" si="29"/>
        <v>1200</v>
      </c>
      <c r="S121" s="40">
        <v>2057.87</v>
      </c>
      <c r="T121" s="9"/>
      <c r="U121" s="9"/>
      <c r="V121" s="25"/>
      <c r="W121" s="10">
        <f t="shared" si="30"/>
        <v>1200</v>
      </c>
    </row>
    <row r="122" spans="1:23" ht="33.75" x14ac:dyDescent="0.2">
      <c r="A122" t="s">
        <v>5</v>
      </c>
      <c r="B122" t="s">
        <v>5</v>
      </c>
      <c r="C122" t="s">
        <v>154</v>
      </c>
      <c r="D122" t="s">
        <v>10</v>
      </c>
      <c r="E122" t="s">
        <v>156</v>
      </c>
      <c r="F122" s="10">
        <v>0</v>
      </c>
      <c r="G122" s="9"/>
      <c r="H122" s="9">
        <v>2000</v>
      </c>
      <c r="I122" s="25" t="s">
        <v>482</v>
      </c>
      <c r="J122" s="10">
        <f t="shared" si="27"/>
        <v>2000</v>
      </c>
      <c r="K122" s="9"/>
      <c r="L122" s="9"/>
      <c r="M122" s="25"/>
      <c r="N122" s="10">
        <f t="shared" si="31"/>
        <v>2000</v>
      </c>
      <c r="O122" s="9"/>
      <c r="P122" s="9"/>
      <c r="Q122" s="25"/>
      <c r="R122" s="10">
        <f t="shared" si="29"/>
        <v>2000</v>
      </c>
      <c r="S122" s="40">
        <v>1880.85</v>
      </c>
      <c r="T122" s="9"/>
      <c r="U122" s="9"/>
      <c r="V122" s="25"/>
      <c r="W122" s="10">
        <f t="shared" si="30"/>
        <v>2000</v>
      </c>
    </row>
    <row r="123" spans="1:23" ht="12.75" customHeight="1" x14ac:dyDescent="0.2">
      <c r="A123" t="s">
        <v>5</v>
      </c>
      <c r="B123" t="s">
        <v>5</v>
      </c>
      <c r="C123" t="s">
        <v>157</v>
      </c>
      <c r="D123" t="s">
        <v>10</v>
      </c>
      <c r="E123" t="s">
        <v>158</v>
      </c>
      <c r="F123" s="10">
        <v>300</v>
      </c>
      <c r="G123" s="9"/>
      <c r="H123" s="9"/>
      <c r="I123" s="24"/>
      <c r="J123" s="10">
        <f t="shared" si="27"/>
        <v>300</v>
      </c>
      <c r="K123" s="9"/>
      <c r="L123" s="9"/>
      <c r="M123" s="24"/>
      <c r="N123" s="10">
        <f t="shared" si="31"/>
        <v>300</v>
      </c>
      <c r="O123" s="9"/>
      <c r="P123" s="9"/>
      <c r="Q123" s="24"/>
      <c r="R123" s="10">
        <f t="shared" si="29"/>
        <v>300</v>
      </c>
      <c r="S123" s="40">
        <v>0</v>
      </c>
      <c r="T123" s="9"/>
      <c r="U123" s="9"/>
      <c r="V123" s="24"/>
      <c r="W123" s="10">
        <f t="shared" si="30"/>
        <v>300</v>
      </c>
    </row>
    <row r="124" spans="1:23" ht="33.75" x14ac:dyDescent="0.2">
      <c r="A124" t="s">
        <v>5</v>
      </c>
      <c r="B124" t="s">
        <v>5</v>
      </c>
      <c r="C124" t="s">
        <v>159</v>
      </c>
      <c r="D124" t="s">
        <v>10</v>
      </c>
      <c r="E124" t="s">
        <v>160</v>
      </c>
      <c r="F124" s="10">
        <v>400</v>
      </c>
      <c r="G124" s="9"/>
      <c r="H124" s="9"/>
      <c r="I124" s="24"/>
      <c r="J124" s="10">
        <f t="shared" si="27"/>
        <v>400</v>
      </c>
      <c r="K124" s="9"/>
      <c r="L124" s="9">
        <v>500</v>
      </c>
      <c r="M124" s="25" t="s">
        <v>513</v>
      </c>
      <c r="N124" s="10">
        <f t="shared" si="31"/>
        <v>900</v>
      </c>
      <c r="O124" s="9"/>
      <c r="P124" s="9"/>
      <c r="Q124" s="25"/>
      <c r="R124" s="10">
        <f t="shared" si="29"/>
        <v>900</v>
      </c>
      <c r="S124" s="40">
        <v>786.1</v>
      </c>
      <c r="T124" s="9"/>
      <c r="U124" s="9"/>
      <c r="V124" s="25"/>
      <c r="W124" s="10">
        <f t="shared" si="30"/>
        <v>900</v>
      </c>
    </row>
    <row r="125" spans="1:23" ht="12.75" customHeight="1" x14ac:dyDescent="0.2">
      <c r="A125" t="s">
        <v>5</v>
      </c>
      <c r="B125" t="s">
        <v>5</v>
      </c>
      <c r="C125" t="s">
        <v>162</v>
      </c>
      <c r="D125" t="s">
        <v>54</v>
      </c>
      <c r="E125" t="s">
        <v>73</v>
      </c>
      <c r="F125" s="10">
        <v>0</v>
      </c>
      <c r="G125" s="9"/>
      <c r="H125" s="9"/>
      <c r="I125" s="24"/>
      <c r="J125" s="10">
        <f t="shared" si="27"/>
        <v>0</v>
      </c>
      <c r="K125" s="9"/>
      <c r="L125" s="9"/>
      <c r="M125" s="24"/>
      <c r="N125" s="10">
        <f t="shared" si="31"/>
        <v>0</v>
      </c>
      <c r="O125" s="9"/>
      <c r="P125" s="9"/>
      <c r="Q125" s="24"/>
      <c r="R125" s="10">
        <f t="shared" si="29"/>
        <v>0</v>
      </c>
      <c r="S125" s="40">
        <v>360</v>
      </c>
      <c r="T125" s="9"/>
      <c r="U125" s="9"/>
      <c r="V125" s="24"/>
      <c r="W125" s="10">
        <f t="shared" si="30"/>
        <v>0</v>
      </c>
    </row>
    <row r="126" spans="1:23" ht="12.75" customHeight="1" x14ac:dyDescent="0.2">
      <c r="A126" t="s">
        <v>5</v>
      </c>
      <c r="B126" t="s">
        <v>5</v>
      </c>
      <c r="C126" t="s">
        <v>162</v>
      </c>
      <c r="D126" t="s">
        <v>10</v>
      </c>
      <c r="E126" t="s">
        <v>163</v>
      </c>
      <c r="F126" s="10">
        <v>1500</v>
      </c>
      <c r="G126" s="9"/>
      <c r="H126" s="9"/>
      <c r="I126" s="24"/>
      <c r="J126" s="10">
        <f t="shared" si="27"/>
        <v>1500</v>
      </c>
      <c r="K126" s="9"/>
      <c r="L126" s="9"/>
      <c r="M126" s="24"/>
      <c r="N126" s="10">
        <f t="shared" si="31"/>
        <v>1500</v>
      </c>
      <c r="O126" s="9"/>
      <c r="P126" s="9"/>
      <c r="Q126" s="24"/>
      <c r="R126" s="10">
        <f t="shared" si="29"/>
        <v>1500</v>
      </c>
      <c r="S126" s="40">
        <v>1421.59</v>
      </c>
      <c r="T126" s="9"/>
      <c r="U126" s="9"/>
      <c r="V126" s="24"/>
      <c r="W126" s="10">
        <f t="shared" si="30"/>
        <v>1500</v>
      </c>
    </row>
    <row r="127" spans="1:23" ht="12.75" customHeight="1" x14ac:dyDescent="0.2">
      <c r="A127" t="s">
        <v>5</v>
      </c>
      <c r="B127" t="s">
        <v>5</v>
      </c>
      <c r="C127" t="s">
        <v>162</v>
      </c>
      <c r="D127" t="s">
        <v>10</v>
      </c>
      <c r="E127" t="s">
        <v>164</v>
      </c>
      <c r="F127" s="10">
        <v>1000</v>
      </c>
      <c r="G127" s="9"/>
      <c r="H127" s="9"/>
      <c r="I127" s="24"/>
      <c r="J127" s="10">
        <f t="shared" si="27"/>
        <v>1000</v>
      </c>
      <c r="K127" s="9"/>
      <c r="L127" s="9"/>
      <c r="M127" s="24"/>
      <c r="N127" s="10">
        <f t="shared" ref="N127:N162" si="32">J127-K127+L127</f>
        <v>1000</v>
      </c>
      <c r="O127" s="9"/>
      <c r="P127" s="9"/>
      <c r="Q127" s="24"/>
      <c r="R127" s="10">
        <f t="shared" si="29"/>
        <v>1000</v>
      </c>
      <c r="S127" s="40">
        <v>645.80999999999995</v>
      </c>
      <c r="T127" s="9"/>
      <c r="U127" s="9"/>
      <c r="V127" s="24"/>
      <c r="W127" s="10">
        <f t="shared" si="30"/>
        <v>1000</v>
      </c>
    </row>
    <row r="128" spans="1:23" ht="12.75" customHeight="1" x14ac:dyDescent="0.2">
      <c r="A128" t="s">
        <v>5</v>
      </c>
      <c r="B128" t="s">
        <v>5</v>
      </c>
      <c r="C128" t="s">
        <v>162</v>
      </c>
      <c r="D128" t="s">
        <v>10</v>
      </c>
      <c r="E128" t="s">
        <v>165</v>
      </c>
      <c r="F128" s="10">
        <v>300</v>
      </c>
      <c r="G128" s="9"/>
      <c r="H128" s="9"/>
      <c r="I128" s="24"/>
      <c r="J128" s="10">
        <f t="shared" si="27"/>
        <v>300</v>
      </c>
      <c r="K128" s="9"/>
      <c r="L128" s="9"/>
      <c r="M128" s="24"/>
      <c r="N128" s="10">
        <f t="shared" si="32"/>
        <v>300</v>
      </c>
      <c r="O128" s="9"/>
      <c r="P128" s="9">
        <v>900</v>
      </c>
      <c r="Q128" s="25" t="s">
        <v>474</v>
      </c>
      <c r="R128" s="10">
        <f t="shared" si="29"/>
        <v>1200</v>
      </c>
      <c r="S128" s="40">
        <v>1164.3</v>
      </c>
      <c r="T128" s="9"/>
      <c r="U128" s="9"/>
      <c r="V128" s="25"/>
      <c r="W128" s="10">
        <f t="shared" si="30"/>
        <v>1200</v>
      </c>
    </row>
    <row r="129" spans="1:23" ht="12.75" customHeight="1" x14ac:dyDescent="0.2">
      <c r="A129" t="s">
        <v>5</v>
      </c>
      <c r="B129" t="s">
        <v>5</v>
      </c>
      <c r="C129" t="s">
        <v>162</v>
      </c>
      <c r="D129" t="s">
        <v>10</v>
      </c>
      <c r="E129" t="s">
        <v>166</v>
      </c>
      <c r="F129" s="10">
        <v>2000</v>
      </c>
      <c r="G129" s="9"/>
      <c r="H129" s="9"/>
      <c r="I129" s="24"/>
      <c r="J129" s="10">
        <f t="shared" si="27"/>
        <v>2000</v>
      </c>
      <c r="K129" s="9"/>
      <c r="L129" s="9"/>
      <c r="M129" s="24"/>
      <c r="N129" s="10">
        <f t="shared" si="32"/>
        <v>2000</v>
      </c>
      <c r="O129" s="9"/>
      <c r="P129" s="9"/>
      <c r="Q129" s="24"/>
      <c r="R129" s="10">
        <f t="shared" si="29"/>
        <v>2000</v>
      </c>
      <c r="S129" s="40">
        <v>1635.6</v>
      </c>
      <c r="T129" s="9"/>
      <c r="U129" s="9"/>
      <c r="V129" s="24"/>
      <c r="W129" s="10">
        <f t="shared" si="30"/>
        <v>2000</v>
      </c>
    </row>
    <row r="130" spans="1:23" ht="12.75" customHeight="1" x14ac:dyDescent="0.2">
      <c r="A130" t="s">
        <v>5</v>
      </c>
      <c r="B130" t="s">
        <v>5</v>
      </c>
      <c r="C130" t="s">
        <v>167</v>
      </c>
      <c r="D130" t="s">
        <v>10</v>
      </c>
      <c r="E130" t="s">
        <v>168</v>
      </c>
      <c r="F130" s="10">
        <v>500</v>
      </c>
      <c r="G130" s="9"/>
      <c r="H130" s="9"/>
      <c r="I130" s="24"/>
      <c r="J130" s="10">
        <f t="shared" si="27"/>
        <v>500</v>
      </c>
      <c r="K130" s="9"/>
      <c r="L130" s="9"/>
      <c r="M130" s="24"/>
      <c r="N130" s="10">
        <f t="shared" si="32"/>
        <v>500</v>
      </c>
      <c r="O130" s="9"/>
      <c r="P130" s="9"/>
      <c r="Q130" s="24"/>
      <c r="R130" s="10">
        <f t="shared" si="29"/>
        <v>500</v>
      </c>
      <c r="S130" s="40">
        <v>218.27</v>
      </c>
      <c r="T130" s="9"/>
      <c r="U130" s="9"/>
      <c r="V130" s="24"/>
      <c r="W130" s="10">
        <f t="shared" si="30"/>
        <v>500</v>
      </c>
    </row>
    <row r="131" spans="1:23" ht="12.75" customHeight="1" x14ac:dyDescent="0.2">
      <c r="A131" t="s">
        <v>5</v>
      </c>
      <c r="B131" t="s">
        <v>5</v>
      </c>
      <c r="C131" t="s">
        <v>169</v>
      </c>
      <c r="D131" t="s">
        <v>10</v>
      </c>
      <c r="E131" t="s">
        <v>170</v>
      </c>
      <c r="F131" s="10">
        <v>300</v>
      </c>
      <c r="G131" s="9"/>
      <c r="H131" s="9"/>
      <c r="I131" s="24"/>
      <c r="J131" s="10">
        <f t="shared" si="27"/>
        <v>300</v>
      </c>
      <c r="K131" s="9"/>
      <c r="L131" s="9"/>
      <c r="M131" s="24"/>
      <c r="N131" s="10">
        <f t="shared" si="32"/>
        <v>300</v>
      </c>
      <c r="O131" s="9"/>
      <c r="P131" s="9"/>
      <c r="Q131" s="24"/>
      <c r="R131" s="10">
        <f t="shared" si="29"/>
        <v>300</v>
      </c>
      <c r="S131" s="40">
        <v>0</v>
      </c>
      <c r="T131" s="9"/>
      <c r="U131" s="9"/>
      <c r="V131" s="24"/>
      <c r="W131" s="10">
        <f t="shared" si="30"/>
        <v>300</v>
      </c>
    </row>
    <row r="132" spans="1:23" ht="12.75" customHeight="1" x14ac:dyDescent="0.2">
      <c r="A132" t="s">
        <v>5</v>
      </c>
      <c r="B132" t="s">
        <v>5</v>
      </c>
      <c r="C132" t="s">
        <v>171</v>
      </c>
      <c r="D132" t="s">
        <v>10</v>
      </c>
      <c r="E132" t="s">
        <v>172</v>
      </c>
      <c r="F132" s="10">
        <v>1600</v>
      </c>
      <c r="G132" s="9"/>
      <c r="H132" s="9"/>
      <c r="I132" s="24"/>
      <c r="J132" s="10">
        <f t="shared" si="27"/>
        <v>1600</v>
      </c>
      <c r="K132" s="9"/>
      <c r="L132" s="9"/>
      <c r="M132" s="24"/>
      <c r="N132" s="10">
        <f t="shared" si="32"/>
        <v>1600</v>
      </c>
      <c r="O132" s="9"/>
      <c r="P132" s="9"/>
      <c r="Q132" s="24"/>
      <c r="R132" s="10">
        <f t="shared" si="29"/>
        <v>1600</v>
      </c>
      <c r="S132" s="40">
        <v>546.65</v>
      </c>
      <c r="T132" s="9"/>
      <c r="U132" s="9"/>
      <c r="V132" s="24"/>
      <c r="W132" s="10">
        <f t="shared" si="30"/>
        <v>1600</v>
      </c>
    </row>
    <row r="133" spans="1:23" ht="12.75" customHeight="1" x14ac:dyDescent="0.2">
      <c r="A133" t="s">
        <v>5</v>
      </c>
      <c r="B133" t="s">
        <v>5</v>
      </c>
      <c r="C133" t="s">
        <v>173</v>
      </c>
      <c r="D133" t="s">
        <v>10</v>
      </c>
      <c r="E133" t="s">
        <v>174</v>
      </c>
      <c r="F133" s="10">
        <v>2000</v>
      </c>
      <c r="G133" s="9"/>
      <c r="H133" s="9"/>
      <c r="I133" s="24"/>
      <c r="J133" s="10">
        <f t="shared" si="27"/>
        <v>2000</v>
      </c>
      <c r="K133" s="9"/>
      <c r="L133" s="9"/>
      <c r="M133" s="24"/>
      <c r="N133" s="10">
        <f t="shared" si="32"/>
        <v>2000</v>
      </c>
      <c r="O133" s="9"/>
      <c r="P133" s="9"/>
      <c r="Q133" s="24"/>
      <c r="R133" s="10">
        <f t="shared" si="29"/>
        <v>2000</v>
      </c>
      <c r="S133" s="40">
        <v>628.08000000000004</v>
      </c>
      <c r="T133" s="9"/>
      <c r="U133" s="9"/>
      <c r="V133" s="24"/>
      <c r="W133" s="10">
        <f t="shared" si="30"/>
        <v>2000</v>
      </c>
    </row>
    <row r="134" spans="1:23" ht="12.75" customHeight="1" x14ac:dyDescent="0.2">
      <c r="A134" t="s">
        <v>5</v>
      </c>
      <c r="B134" t="s">
        <v>5</v>
      </c>
      <c r="C134" t="s">
        <v>175</v>
      </c>
      <c r="D134" t="s">
        <v>10</v>
      </c>
      <c r="E134" t="s">
        <v>176</v>
      </c>
      <c r="F134" s="10">
        <v>1000</v>
      </c>
      <c r="G134" s="9"/>
      <c r="H134" s="9"/>
      <c r="I134" s="24"/>
      <c r="J134" s="10">
        <f t="shared" si="27"/>
        <v>1000</v>
      </c>
      <c r="K134" s="9"/>
      <c r="L134" s="9"/>
      <c r="M134" s="24"/>
      <c r="N134" s="10">
        <f t="shared" si="32"/>
        <v>1000</v>
      </c>
      <c r="O134" s="9"/>
      <c r="P134" s="9"/>
      <c r="Q134" s="24"/>
      <c r="R134" s="10">
        <f t="shared" si="29"/>
        <v>1000</v>
      </c>
      <c r="S134" s="40">
        <v>534.35</v>
      </c>
      <c r="T134" s="9"/>
      <c r="U134" s="9"/>
      <c r="V134" s="24"/>
      <c r="W134" s="10">
        <f t="shared" si="30"/>
        <v>1000</v>
      </c>
    </row>
    <row r="135" spans="1:23" ht="12.75" customHeight="1" x14ac:dyDescent="0.2">
      <c r="A135" t="s">
        <v>5</v>
      </c>
      <c r="B135" t="s">
        <v>5</v>
      </c>
      <c r="C135" t="s">
        <v>177</v>
      </c>
      <c r="D135" t="s">
        <v>10</v>
      </c>
      <c r="E135" t="s">
        <v>178</v>
      </c>
      <c r="F135" s="10">
        <v>1000</v>
      </c>
      <c r="G135" s="9"/>
      <c r="H135" s="9"/>
      <c r="I135" s="24"/>
      <c r="J135" s="10">
        <f t="shared" si="27"/>
        <v>1000</v>
      </c>
      <c r="K135" s="9"/>
      <c r="L135" s="9"/>
      <c r="M135" s="24"/>
      <c r="N135" s="10">
        <f t="shared" si="32"/>
        <v>1000</v>
      </c>
      <c r="O135" s="9"/>
      <c r="P135" s="9"/>
      <c r="Q135" s="24"/>
      <c r="R135" s="10">
        <f t="shared" si="29"/>
        <v>1000</v>
      </c>
      <c r="S135" s="40">
        <v>1622.55</v>
      </c>
      <c r="T135" s="9"/>
      <c r="U135" s="9"/>
      <c r="V135" s="24"/>
      <c r="W135" s="10">
        <f t="shared" si="30"/>
        <v>1000</v>
      </c>
    </row>
    <row r="136" spans="1:23" ht="12.75" customHeight="1" x14ac:dyDescent="0.2">
      <c r="A136" t="s">
        <v>5</v>
      </c>
      <c r="B136" t="s">
        <v>5</v>
      </c>
      <c r="C136" t="s">
        <v>179</v>
      </c>
      <c r="D136" t="s">
        <v>10</v>
      </c>
      <c r="E136" t="s">
        <v>180</v>
      </c>
      <c r="F136" s="10">
        <v>300</v>
      </c>
      <c r="G136" s="9"/>
      <c r="H136" s="9"/>
      <c r="I136" s="24"/>
      <c r="J136" s="10">
        <f t="shared" si="27"/>
        <v>300</v>
      </c>
      <c r="K136" s="9"/>
      <c r="L136" s="9"/>
      <c r="M136" s="24"/>
      <c r="N136" s="10">
        <f t="shared" si="32"/>
        <v>300</v>
      </c>
      <c r="O136" s="9"/>
      <c r="P136" s="9"/>
      <c r="Q136" s="24"/>
      <c r="R136" s="10">
        <f t="shared" si="29"/>
        <v>300</v>
      </c>
      <c r="S136" s="40">
        <v>90</v>
      </c>
      <c r="T136" s="9"/>
      <c r="U136" s="9"/>
      <c r="V136" s="24"/>
      <c r="W136" s="10">
        <f t="shared" si="30"/>
        <v>300</v>
      </c>
    </row>
    <row r="137" spans="1:23" ht="12.75" customHeight="1" x14ac:dyDescent="0.2">
      <c r="A137" t="s">
        <v>5</v>
      </c>
      <c r="B137" t="s">
        <v>5</v>
      </c>
      <c r="C137" t="s">
        <v>181</v>
      </c>
      <c r="D137" t="s">
        <v>10</v>
      </c>
      <c r="E137" t="s">
        <v>182</v>
      </c>
      <c r="F137" s="10">
        <v>300</v>
      </c>
      <c r="G137" s="9"/>
      <c r="H137" s="9"/>
      <c r="I137" s="24"/>
      <c r="J137" s="10">
        <f t="shared" si="27"/>
        <v>300</v>
      </c>
      <c r="K137" s="9"/>
      <c r="L137" s="9"/>
      <c r="M137" s="24"/>
      <c r="N137" s="10">
        <f t="shared" si="32"/>
        <v>300</v>
      </c>
      <c r="O137" s="9"/>
      <c r="P137" s="9"/>
      <c r="Q137" s="24"/>
      <c r="R137" s="10">
        <f t="shared" si="29"/>
        <v>300</v>
      </c>
      <c r="S137" s="40">
        <v>0</v>
      </c>
      <c r="T137" s="9"/>
      <c r="U137" s="9"/>
      <c r="V137" s="24"/>
      <c r="W137" s="10">
        <f t="shared" si="30"/>
        <v>300</v>
      </c>
    </row>
    <row r="138" spans="1:23" ht="90" x14ac:dyDescent="0.2">
      <c r="A138" t="s">
        <v>5</v>
      </c>
      <c r="B138" t="s">
        <v>5</v>
      </c>
      <c r="C138" t="s">
        <v>183</v>
      </c>
      <c r="D138" t="s">
        <v>10</v>
      </c>
      <c r="E138" t="s">
        <v>184</v>
      </c>
      <c r="F138" s="10">
        <v>1500</v>
      </c>
      <c r="G138" s="9"/>
      <c r="H138" s="9">
        <v>4500</v>
      </c>
      <c r="I138" s="25" t="s">
        <v>483</v>
      </c>
      <c r="J138" s="10">
        <f t="shared" si="27"/>
        <v>6000</v>
      </c>
      <c r="K138" s="9"/>
      <c r="L138" s="9"/>
      <c r="M138" s="25"/>
      <c r="N138" s="10">
        <f t="shared" si="32"/>
        <v>6000</v>
      </c>
      <c r="O138" s="9"/>
      <c r="P138" s="9">
        <v>2000</v>
      </c>
      <c r="Q138" s="25" t="s">
        <v>474</v>
      </c>
      <c r="R138" s="10">
        <f t="shared" si="29"/>
        <v>8000</v>
      </c>
      <c r="S138" s="40">
        <v>13598.71</v>
      </c>
      <c r="T138" s="9"/>
      <c r="U138" s="9"/>
      <c r="V138" s="25"/>
      <c r="W138" s="10">
        <f t="shared" si="30"/>
        <v>8000</v>
      </c>
    </row>
    <row r="139" spans="1:23" ht="12.75" customHeight="1" x14ac:dyDescent="0.2">
      <c r="A139" t="s">
        <v>5</v>
      </c>
      <c r="B139" t="s">
        <v>5</v>
      </c>
      <c r="C139" t="s">
        <v>185</v>
      </c>
      <c r="D139" t="s">
        <v>10</v>
      </c>
      <c r="E139" t="s">
        <v>186</v>
      </c>
      <c r="F139" s="10">
        <v>2500</v>
      </c>
      <c r="G139" s="9"/>
      <c r="H139" s="9"/>
      <c r="I139" s="24"/>
      <c r="J139" s="10">
        <f t="shared" si="27"/>
        <v>2500</v>
      </c>
      <c r="K139" s="9"/>
      <c r="L139" s="9"/>
      <c r="M139" s="24"/>
      <c r="N139" s="10">
        <f t="shared" si="32"/>
        <v>2500</v>
      </c>
      <c r="O139" s="9"/>
      <c r="P139" s="9"/>
      <c r="Q139" s="24"/>
      <c r="R139" s="10">
        <f t="shared" si="29"/>
        <v>2500</v>
      </c>
      <c r="S139" s="40">
        <v>932.53</v>
      </c>
      <c r="T139" s="9"/>
      <c r="U139" s="9"/>
      <c r="V139" s="24"/>
      <c r="W139" s="10">
        <f t="shared" si="30"/>
        <v>2500</v>
      </c>
    </row>
    <row r="140" spans="1:23" ht="12.75" customHeight="1" x14ac:dyDescent="0.2">
      <c r="A140" t="s">
        <v>5</v>
      </c>
      <c r="B140" t="s">
        <v>5</v>
      </c>
      <c r="C140" t="s">
        <v>187</v>
      </c>
      <c r="D140" t="s">
        <v>10</v>
      </c>
      <c r="E140" t="s">
        <v>188</v>
      </c>
      <c r="F140" s="10">
        <v>14</v>
      </c>
      <c r="G140" s="9"/>
      <c r="H140" s="9"/>
      <c r="I140" s="24"/>
      <c r="J140" s="10">
        <f t="shared" si="27"/>
        <v>14</v>
      </c>
      <c r="K140" s="9"/>
      <c r="L140" s="9"/>
      <c r="M140" s="24"/>
      <c r="N140" s="10">
        <f t="shared" si="32"/>
        <v>14</v>
      </c>
      <c r="O140" s="9"/>
      <c r="P140" s="9"/>
      <c r="Q140" s="24"/>
      <c r="R140" s="10">
        <f t="shared" si="29"/>
        <v>14</v>
      </c>
      <c r="S140" s="40">
        <v>0</v>
      </c>
      <c r="T140" s="9"/>
      <c r="U140" s="9"/>
      <c r="V140" s="24"/>
      <c r="W140" s="10">
        <f t="shared" si="30"/>
        <v>14</v>
      </c>
    </row>
    <row r="141" spans="1:23" ht="12.75" customHeight="1" x14ac:dyDescent="0.2">
      <c r="A141" t="s">
        <v>5</v>
      </c>
      <c r="B141" t="s">
        <v>5</v>
      </c>
      <c r="C141" t="s">
        <v>189</v>
      </c>
      <c r="D141" t="s">
        <v>10</v>
      </c>
      <c r="E141" t="s">
        <v>190</v>
      </c>
      <c r="F141" s="10">
        <v>2200</v>
      </c>
      <c r="G141" s="9"/>
      <c r="H141" s="9"/>
      <c r="I141" s="24"/>
      <c r="J141" s="10">
        <f t="shared" si="27"/>
        <v>2200</v>
      </c>
      <c r="K141" s="9"/>
      <c r="L141" s="9"/>
      <c r="M141" s="24"/>
      <c r="N141" s="10">
        <f t="shared" si="32"/>
        <v>2200</v>
      </c>
      <c r="O141" s="9"/>
      <c r="P141" s="9">
        <v>700</v>
      </c>
      <c r="Q141" s="25" t="s">
        <v>474</v>
      </c>
      <c r="R141" s="10">
        <f t="shared" si="29"/>
        <v>2900</v>
      </c>
      <c r="S141" s="40">
        <v>2026.67</v>
      </c>
      <c r="T141" s="9"/>
      <c r="U141" s="9"/>
      <c r="V141" s="25"/>
      <c r="W141" s="10">
        <f t="shared" si="30"/>
        <v>2900</v>
      </c>
    </row>
    <row r="142" spans="1:23" ht="12.75" customHeight="1" x14ac:dyDescent="0.2">
      <c r="A142" t="s">
        <v>5</v>
      </c>
      <c r="B142" t="s">
        <v>5</v>
      </c>
      <c r="C142" t="s">
        <v>191</v>
      </c>
      <c r="D142" t="s">
        <v>10</v>
      </c>
      <c r="E142" t="s">
        <v>192</v>
      </c>
      <c r="F142" s="10">
        <v>500</v>
      </c>
      <c r="G142" s="9"/>
      <c r="H142" s="9"/>
      <c r="I142" s="24"/>
      <c r="J142" s="10">
        <f t="shared" si="27"/>
        <v>500</v>
      </c>
      <c r="K142" s="9"/>
      <c r="L142" s="9"/>
      <c r="M142" s="24"/>
      <c r="N142" s="10">
        <f t="shared" si="32"/>
        <v>500</v>
      </c>
      <c r="O142" s="9"/>
      <c r="P142" s="9"/>
      <c r="Q142" s="24"/>
      <c r="R142" s="10">
        <f t="shared" si="29"/>
        <v>500</v>
      </c>
      <c r="S142" s="40">
        <v>530</v>
      </c>
      <c r="T142" s="9"/>
      <c r="U142" s="9"/>
      <c r="V142" s="24"/>
      <c r="W142" s="10">
        <f t="shared" si="30"/>
        <v>500</v>
      </c>
    </row>
    <row r="143" spans="1:23" ht="12.75" customHeight="1" x14ac:dyDescent="0.2">
      <c r="A143" t="s">
        <v>5</v>
      </c>
      <c r="B143" t="s">
        <v>5</v>
      </c>
      <c r="C143" t="s">
        <v>193</v>
      </c>
      <c r="D143" t="s">
        <v>10</v>
      </c>
      <c r="E143" t="s">
        <v>194</v>
      </c>
      <c r="F143" s="10">
        <v>1100</v>
      </c>
      <c r="G143" s="9"/>
      <c r="H143" s="9"/>
      <c r="I143" s="24"/>
      <c r="J143" s="10">
        <f t="shared" si="27"/>
        <v>1100</v>
      </c>
      <c r="K143" s="9"/>
      <c r="L143" s="9"/>
      <c r="M143" s="24"/>
      <c r="N143" s="10">
        <f t="shared" si="32"/>
        <v>1100</v>
      </c>
      <c r="O143" s="9"/>
      <c r="P143" s="9"/>
      <c r="Q143" s="24"/>
      <c r="R143" s="10">
        <f t="shared" si="29"/>
        <v>1100</v>
      </c>
      <c r="S143" s="40">
        <v>600</v>
      </c>
      <c r="T143" s="9"/>
      <c r="U143" s="9"/>
      <c r="V143" s="24"/>
      <c r="W143" s="10">
        <f t="shared" si="30"/>
        <v>1100</v>
      </c>
    </row>
    <row r="144" spans="1:23" ht="12.75" customHeight="1" x14ac:dyDescent="0.2">
      <c r="A144" t="s">
        <v>5</v>
      </c>
      <c r="B144" t="s">
        <v>5</v>
      </c>
      <c r="C144" t="s">
        <v>193</v>
      </c>
      <c r="D144" t="s">
        <v>10</v>
      </c>
      <c r="E144" t="s">
        <v>195</v>
      </c>
      <c r="F144" s="10">
        <v>580</v>
      </c>
      <c r="G144" s="9"/>
      <c r="H144" s="9"/>
      <c r="I144" s="24"/>
      <c r="J144" s="10">
        <f t="shared" si="27"/>
        <v>580</v>
      </c>
      <c r="K144" s="9"/>
      <c r="L144" s="9"/>
      <c r="M144" s="24"/>
      <c r="N144" s="10">
        <f t="shared" si="32"/>
        <v>580</v>
      </c>
      <c r="O144" s="9"/>
      <c r="P144" s="9"/>
      <c r="Q144" s="24"/>
      <c r="R144" s="10">
        <f t="shared" ref="R144:R162" si="33">N144-O144+P144</f>
        <v>580</v>
      </c>
      <c r="S144" s="40">
        <v>442.8</v>
      </c>
      <c r="T144" s="9"/>
      <c r="U144" s="9"/>
      <c r="V144" s="24"/>
      <c r="W144" s="10">
        <f t="shared" si="30"/>
        <v>580</v>
      </c>
    </row>
    <row r="145" spans="1:23" ht="12.75" customHeight="1" x14ac:dyDescent="0.2">
      <c r="A145" t="s">
        <v>5</v>
      </c>
      <c r="B145" t="s">
        <v>5</v>
      </c>
      <c r="C145" t="s">
        <v>193</v>
      </c>
      <c r="D145" t="s">
        <v>10</v>
      </c>
      <c r="E145" t="s">
        <v>196</v>
      </c>
      <c r="F145" s="10">
        <v>300</v>
      </c>
      <c r="G145" s="9"/>
      <c r="H145" s="9"/>
      <c r="I145" s="24"/>
      <c r="J145" s="10">
        <f t="shared" ref="J145:J162" si="34">F145-G145+H145</f>
        <v>300</v>
      </c>
      <c r="K145" s="9"/>
      <c r="L145" s="9"/>
      <c r="M145" s="24"/>
      <c r="N145" s="10">
        <f t="shared" si="32"/>
        <v>300</v>
      </c>
      <c r="O145" s="9"/>
      <c r="P145" s="9"/>
      <c r="Q145" s="24"/>
      <c r="R145" s="10">
        <f t="shared" si="33"/>
        <v>300</v>
      </c>
      <c r="S145" s="40">
        <v>88.55</v>
      </c>
      <c r="T145" s="9"/>
      <c r="U145" s="9"/>
      <c r="V145" s="24"/>
      <c r="W145" s="10">
        <f t="shared" si="30"/>
        <v>300</v>
      </c>
    </row>
    <row r="146" spans="1:23" ht="12.75" customHeight="1" x14ac:dyDescent="0.2">
      <c r="A146" t="s">
        <v>5</v>
      </c>
      <c r="B146" t="s">
        <v>5</v>
      </c>
      <c r="C146" t="s">
        <v>197</v>
      </c>
      <c r="D146" t="s">
        <v>10</v>
      </c>
      <c r="E146" t="s">
        <v>198</v>
      </c>
      <c r="F146" s="10">
        <v>2000</v>
      </c>
      <c r="G146" s="9"/>
      <c r="H146" s="9"/>
      <c r="I146" s="24"/>
      <c r="J146" s="10">
        <f t="shared" si="34"/>
        <v>2000</v>
      </c>
      <c r="K146" s="9"/>
      <c r="L146" s="9"/>
      <c r="M146" s="24"/>
      <c r="N146" s="10">
        <f t="shared" si="32"/>
        <v>2000</v>
      </c>
      <c r="O146" s="9"/>
      <c r="P146" s="9"/>
      <c r="Q146" s="24"/>
      <c r="R146" s="10">
        <f t="shared" si="33"/>
        <v>2000</v>
      </c>
      <c r="S146" s="40">
        <v>969.13</v>
      </c>
      <c r="T146" s="9"/>
      <c r="U146" s="9"/>
      <c r="V146" s="24"/>
      <c r="W146" s="10">
        <f t="shared" si="30"/>
        <v>2000</v>
      </c>
    </row>
    <row r="147" spans="1:23" ht="12.75" customHeight="1" x14ac:dyDescent="0.2">
      <c r="A147" t="s">
        <v>5</v>
      </c>
      <c r="B147" t="s">
        <v>5</v>
      </c>
      <c r="C147" t="s">
        <v>197</v>
      </c>
      <c r="D147" t="s">
        <v>10</v>
      </c>
      <c r="E147" s="39" t="s">
        <v>199</v>
      </c>
      <c r="F147" s="10">
        <v>0</v>
      </c>
      <c r="G147" s="9"/>
      <c r="H147" s="9"/>
      <c r="I147" s="24"/>
      <c r="J147" s="10">
        <f t="shared" si="34"/>
        <v>0</v>
      </c>
      <c r="K147" s="9"/>
      <c r="L147" s="9"/>
      <c r="M147" s="24"/>
      <c r="N147" s="10">
        <f t="shared" si="32"/>
        <v>0</v>
      </c>
      <c r="O147" s="9"/>
      <c r="P147" s="9"/>
      <c r="Q147" s="24"/>
      <c r="R147" s="10">
        <f t="shared" si="33"/>
        <v>0</v>
      </c>
      <c r="T147" s="9"/>
      <c r="U147" s="9"/>
      <c r="V147" s="24"/>
      <c r="W147" s="10">
        <f t="shared" ref="W147:W162" si="35">R147-T147+U147</f>
        <v>0</v>
      </c>
    </row>
    <row r="148" spans="1:23" ht="45" x14ac:dyDescent="0.2">
      <c r="A148" t="s">
        <v>5</v>
      </c>
      <c r="B148" t="s">
        <v>5</v>
      </c>
      <c r="C148" t="s">
        <v>197</v>
      </c>
      <c r="D148" t="s">
        <v>10</v>
      </c>
      <c r="E148" s="39" t="s">
        <v>200</v>
      </c>
      <c r="F148" s="10">
        <v>0</v>
      </c>
      <c r="G148" s="9"/>
      <c r="H148" s="9"/>
      <c r="I148" s="24"/>
      <c r="J148" s="10">
        <f t="shared" si="34"/>
        <v>0</v>
      </c>
      <c r="K148" s="9"/>
      <c r="L148" s="9"/>
      <c r="M148" s="24"/>
      <c r="N148" s="10">
        <f t="shared" si="32"/>
        <v>0</v>
      </c>
      <c r="O148" s="9"/>
      <c r="P148" s="9">
        <v>2000</v>
      </c>
      <c r="Q148" s="25" t="s">
        <v>561</v>
      </c>
      <c r="R148" s="10">
        <f t="shared" si="33"/>
        <v>2000</v>
      </c>
      <c r="S148" s="40">
        <v>1950.5</v>
      </c>
      <c r="T148" s="9"/>
      <c r="U148" s="9"/>
      <c r="V148" s="25"/>
      <c r="W148" s="10">
        <f t="shared" si="35"/>
        <v>2000</v>
      </c>
    </row>
    <row r="149" spans="1:23" ht="12.75" customHeight="1" x14ac:dyDescent="0.2">
      <c r="A149" t="s">
        <v>5</v>
      </c>
      <c r="B149" t="s">
        <v>5</v>
      </c>
      <c r="C149" t="s">
        <v>201</v>
      </c>
      <c r="D149" t="s">
        <v>10</v>
      </c>
      <c r="E149" t="s">
        <v>202</v>
      </c>
      <c r="F149" s="10">
        <v>1000</v>
      </c>
      <c r="G149" s="9"/>
      <c r="H149" s="9"/>
      <c r="I149" s="24"/>
      <c r="J149" s="10">
        <f t="shared" si="34"/>
        <v>1000</v>
      </c>
      <c r="K149" s="9"/>
      <c r="L149" s="9"/>
      <c r="M149" s="24"/>
      <c r="N149" s="10">
        <f t="shared" si="32"/>
        <v>1000</v>
      </c>
      <c r="O149" s="9"/>
      <c r="P149" s="9"/>
      <c r="Q149" s="24"/>
      <c r="R149" s="10">
        <f t="shared" si="33"/>
        <v>1000</v>
      </c>
      <c r="S149" s="40">
        <v>265</v>
      </c>
      <c r="T149" s="9"/>
      <c r="U149" s="9"/>
      <c r="V149" s="24"/>
      <c r="W149" s="10">
        <f t="shared" si="35"/>
        <v>1000</v>
      </c>
    </row>
    <row r="150" spans="1:23" ht="12.75" customHeight="1" x14ac:dyDescent="0.2">
      <c r="A150" t="s">
        <v>5</v>
      </c>
      <c r="B150" t="s">
        <v>5</v>
      </c>
      <c r="C150" t="s">
        <v>203</v>
      </c>
      <c r="D150" t="s">
        <v>10</v>
      </c>
      <c r="E150" t="s">
        <v>204</v>
      </c>
      <c r="F150" s="10">
        <v>200</v>
      </c>
      <c r="G150" s="9"/>
      <c r="H150" s="9"/>
      <c r="I150" s="24"/>
      <c r="J150" s="10">
        <f t="shared" si="34"/>
        <v>200</v>
      </c>
      <c r="K150" s="9"/>
      <c r="L150" s="9"/>
      <c r="M150" s="24"/>
      <c r="N150" s="10">
        <f t="shared" si="32"/>
        <v>200</v>
      </c>
      <c r="O150" s="9"/>
      <c r="P150" s="9"/>
      <c r="Q150" s="24"/>
      <c r="R150" s="10">
        <f t="shared" si="33"/>
        <v>200</v>
      </c>
      <c r="S150" s="40">
        <v>67.28</v>
      </c>
      <c r="T150" s="9"/>
      <c r="U150" s="9"/>
      <c r="V150" s="24"/>
      <c r="W150" s="10">
        <f t="shared" si="35"/>
        <v>200</v>
      </c>
    </row>
    <row r="151" spans="1:23" ht="12.75" customHeight="1" x14ac:dyDescent="0.2">
      <c r="A151" t="s">
        <v>5</v>
      </c>
      <c r="B151" t="s">
        <v>5</v>
      </c>
      <c r="C151" t="s">
        <v>205</v>
      </c>
      <c r="D151" t="s">
        <v>10</v>
      </c>
      <c r="E151" s="4" t="s">
        <v>534</v>
      </c>
      <c r="F151" s="10">
        <v>5200</v>
      </c>
      <c r="G151" s="9"/>
      <c r="H151" s="9"/>
      <c r="I151" s="24"/>
      <c r="J151" s="10">
        <f t="shared" si="34"/>
        <v>5200</v>
      </c>
      <c r="K151" s="9"/>
      <c r="L151" s="9"/>
      <c r="M151" s="24"/>
      <c r="N151" s="10">
        <f t="shared" si="32"/>
        <v>5200</v>
      </c>
      <c r="O151" s="9"/>
      <c r="P151" s="9"/>
      <c r="Q151" s="24"/>
      <c r="R151" s="10">
        <f t="shared" si="33"/>
        <v>5200</v>
      </c>
      <c r="S151" s="40">
        <v>6972.52</v>
      </c>
      <c r="T151" s="9"/>
      <c r="U151" s="9"/>
      <c r="V151" s="24"/>
      <c r="W151" s="10">
        <f t="shared" si="35"/>
        <v>5200</v>
      </c>
    </row>
    <row r="152" spans="1:23" ht="12.75" customHeight="1" x14ac:dyDescent="0.2">
      <c r="A152" t="s">
        <v>5</v>
      </c>
      <c r="B152" t="s">
        <v>5</v>
      </c>
      <c r="C152" t="s">
        <v>205</v>
      </c>
      <c r="D152" t="s">
        <v>10</v>
      </c>
      <c r="E152" t="s">
        <v>206</v>
      </c>
      <c r="F152" s="10">
        <v>500</v>
      </c>
      <c r="G152" s="9"/>
      <c r="H152" s="9"/>
      <c r="I152" s="24"/>
      <c r="J152" s="10">
        <f t="shared" si="34"/>
        <v>500</v>
      </c>
      <c r="K152" s="9"/>
      <c r="L152" s="9"/>
      <c r="M152" s="24"/>
      <c r="N152" s="10">
        <f t="shared" si="32"/>
        <v>500</v>
      </c>
      <c r="O152" s="9"/>
      <c r="P152" s="9"/>
      <c r="Q152" s="24"/>
      <c r="R152" s="10">
        <f t="shared" si="33"/>
        <v>500</v>
      </c>
      <c r="S152" s="40">
        <v>0</v>
      </c>
      <c r="T152" s="9"/>
      <c r="U152" s="9"/>
      <c r="V152" s="24"/>
      <c r="W152" s="10">
        <f t="shared" si="35"/>
        <v>500</v>
      </c>
    </row>
    <row r="153" spans="1:23" ht="12.75" customHeight="1" x14ac:dyDescent="0.2">
      <c r="A153" t="s">
        <v>5</v>
      </c>
      <c r="B153" t="s">
        <v>5</v>
      </c>
      <c r="C153" t="s">
        <v>207</v>
      </c>
      <c r="D153" t="s">
        <v>10</v>
      </c>
      <c r="E153" t="s">
        <v>208</v>
      </c>
      <c r="F153" s="10">
        <v>2500</v>
      </c>
      <c r="G153" s="9"/>
      <c r="H153" s="9"/>
      <c r="I153" s="24"/>
      <c r="J153" s="10">
        <f t="shared" si="34"/>
        <v>2500</v>
      </c>
      <c r="K153" s="9"/>
      <c r="L153" s="9"/>
      <c r="M153" s="24"/>
      <c r="N153" s="10">
        <f t="shared" si="32"/>
        <v>2500</v>
      </c>
      <c r="O153" s="9"/>
      <c r="P153" s="9"/>
      <c r="Q153" s="24"/>
      <c r="R153" s="10">
        <f t="shared" si="33"/>
        <v>2500</v>
      </c>
      <c r="S153" s="40">
        <v>3553.71</v>
      </c>
      <c r="T153" s="9"/>
      <c r="U153" s="9"/>
      <c r="V153" s="24"/>
      <c r="W153" s="10">
        <f t="shared" si="35"/>
        <v>2500</v>
      </c>
    </row>
    <row r="154" spans="1:23" ht="12.75" customHeight="1" x14ac:dyDescent="0.2">
      <c r="A154" t="s">
        <v>5</v>
      </c>
      <c r="B154" t="s">
        <v>5</v>
      </c>
      <c r="C154" t="s">
        <v>209</v>
      </c>
      <c r="D154" t="s">
        <v>10</v>
      </c>
      <c r="E154" t="s">
        <v>210</v>
      </c>
      <c r="F154" s="10">
        <v>1700</v>
      </c>
      <c r="G154" s="9"/>
      <c r="H154" s="9"/>
      <c r="I154" s="24"/>
      <c r="J154" s="10">
        <f t="shared" si="34"/>
        <v>1700</v>
      </c>
      <c r="K154" s="9"/>
      <c r="L154" s="9"/>
      <c r="M154" s="24"/>
      <c r="N154" s="10">
        <f t="shared" si="32"/>
        <v>1700</v>
      </c>
      <c r="O154" s="9"/>
      <c r="P154" s="9"/>
      <c r="Q154" s="24"/>
      <c r="R154" s="10">
        <f t="shared" si="33"/>
        <v>1700</v>
      </c>
      <c r="S154" s="40">
        <v>2691.82</v>
      </c>
      <c r="T154" s="9"/>
      <c r="U154" s="9"/>
      <c r="V154" s="24"/>
      <c r="W154" s="10">
        <f t="shared" si="35"/>
        <v>1700</v>
      </c>
    </row>
    <row r="155" spans="1:23" ht="12.75" customHeight="1" x14ac:dyDescent="0.2">
      <c r="A155" t="s">
        <v>5</v>
      </c>
      <c r="B155" t="s">
        <v>5</v>
      </c>
      <c r="C155" t="s">
        <v>211</v>
      </c>
      <c r="D155" t="s">
        <v>10</v>
      </c>
      <c r="E155" t="s">
        <v>212</v>
      </c>
      <c r="F155" s="10">
        <v>1500</v>
      </c>
      <c r="G155" s="9"/>
      <c r="H155" s="9"/>
      <c r="I155" s="24"/>
      <c r="J155" s="10">
        <f t="shared" si="34"/>
        <v>1500</v>
      </c>
      <c r="K155" s="9"/>
      <c r="L155" s="9"/>
      <c r="M155" s="24"/>
      <c r="N155" s="10">
        <f t="shared" si="32"/>
        <v>1500</v>
      </c>
      <c r="O155" s="9"/>
      <c r="P155" s="9"/>
      <c r="Q155" s="24"/>
      <c r="R155" s="10">
        <f t="shared" si="33"/>
        <v>1500</v>
      </c>
      <c r="S155" s="40">
        <v>0</v>
      </c>
      <c r="T155" s="9"/>
      <c r="U155" s="9"/>
      <c r="V155" s="24"/>
      <c r="W155" s="10">
        <f t="shared" si="35"/>
        <v>1500</v>
      </c>
    </row>
    <row r="156" spans="1:23" ht="12.75" customHeight="1" x14ac:dyDescent="0.2">
      <c r="A156" t="s">
        <v>5</v>
      </c>
      <c r="B156" t="s">
        <v>5</v>
      </c>
      <c r="C156" t="s">
        <v>213</v>
      </c>
      <c r="D156" t="s">
        <v>10</v>
      </c>
      <c r="E156" s="39" t="s">
        <v>214</v>
      </c>
      <c r="F156" s="10">
        <v>0</v>
      </c>
      <c r="G156" s="9"/>
      <c r="H156" s="9"/>
      <c r="I156" s="24"/>
      <c r="J156" s="10">
        <f t="shared" si="34"/>
        <v>0</v>
      </c>
      <c r="K156" s="9"/>
      <c r="L156" s="9"/>
      <c r="M156" s="24"/>
      <c r="N156" s="10">
        <f t="shared" si="32"/>
        <v>0</v>
      </c>
      <c r="O156" s="9"/>
      <c r="P156" s="9"/>
      <c r="Q156" s="24"/>
      <c r="R156" s="10">
        <f t="shared" si="33"/>
        <v>0</v>
      </c>
      <c r="T156" s="9"/>
      <c r="U156" s="9"/>
      <c r="V156" s="24"/>
      <c r="W156" s="10">
        <f t="shared" si="35"/>
        <v>0</v>
      </c>
    </row>
    <row r="157" spans="1:23" ht="12.75" customHeight="1" x14ac:dyDescent="0.2">
      <c r="A157" t="s">
        <v>5</v>
      </c>
      <c r="B157" t="s">
        <v>5</v>
      </c>
      <c r="C157" t="s">
        <v>215</v>
      </c>
      <c r="D157" t="s">
        <v>10</v>
      </c>
      <c r="E157" t="s">
        <v>216</v>
      </c>
      <c r="F157" s="10">
        <v>0</v>
      </c>
      <c r="G157" s="9"/>
      <c r="H157" s="9"/>
      <c r="I157" s="24"/>
      <c r="J157" s="10">
        <f t="shared" si="34"/>
        <v>0</v>
      </c>
      <c r="K157" s="9"/>
      <c r="L157" s="9"/>
      <c r="M157" s="24"/>
      <c r="N157" s="10">
        <f t="shared" si="32"/>
        <v>0</v>
      </c>
      <c r="O157" s="9"/>
      <c r="P157" s="9"/>
      <c r="Q157" s="25"/>
      <c r="R157" s="10">
        <f t="shared" si="33"/>
        <v>0</v>
      </c>
      <c r="T157" s="9"/>
      <c r="U157" s="9"/>
      <c r="V157" s="25"/>
      <c r="W157" s="10">
        <f t="shared" si="35"/>
        <v>0</v>
      </c>
    </row>
    <row r="158" spans="1:23" ht="12.75" customHeight="1" x14ac:dyDescent="0.2">
      <c r="A158" t="s">
        <v>5</v>
      </c>
      <c r="B158" t="s">
        <v>5</v>
      </c>
      <c r="C158" t="s">
        <v>217</v>
      </c>
      <c r="D158" t="s">
        <v>10</v>
      </c>
      <c r="E158" t="s">
        <v>218</v>
      </c>
      <c r="F158" s="10">
        <v>6027</v>
      </c>
      <c r="G158" s="9"/>
      <c r="H158" s="9"/>
      <c r="I158" s="24"/>
      <c r="J158" s="10">
        <f t="shared" si="34"/>
        <v>6027</v>
      </c>
      <c r="K158" s="9"/>
      <c r="L158" s="9"/>
      <c r="M158" s="24"/>
      <c r="N158" s="10">
        <f t="shared" si="32"/>
        <v>6027</v>
      </c>
      <c r="O158" s="9"/>
      <c r="P158" s="9"/>
      <c r="Q158" s="24"/>
      <c r="R158" s="10">
        <f t="shared" si="33"/>
        <v>6027</v>
      </c>
      <c r="S158" s="40">
        <v>3013.2</v>
      </c>
      <c r="T158" s="9"/>
      <c r="U158" s="9"/>
      <c r="V158" s="24"/>
      <c r="W158" s="10">
        <f t="shared" si="35"/>
        <v>6027</v>
      </c>
    </row>
    <row r="159" spans="1:23" ht="12.75" customHeight="1" x14ac:dyDescent="0.2">
      <c r="A159" t="s">
        <v>5</v>
      </c>
      <c r="B159" t="s">
        <v>5</v>
      </c>
      <c r="C159" t="s">
        <v>217</v>
      </c>
      <c r="D159" t="s">
        <v>10</v>
      </c>
      <c r="E159" t="s">
        <v>219</v>
      </c>
      <c r="F159" s="10">
        <v>1200</v>
      </c>
      <c r="G159" s="9"/>
      <c r="H159" s="9"/>
      <c r="I159" s="24"/>
      <c r="J159" s="10">
        <f t="shared" si="34"/>
        <v>1200</v>
      </c>
      <c r="K159" s="9"/>
      <c r="L159" s="9"/>
      <c r="M159" s="24"/>
      <c r="N159" s="10">
        <f t="shared" si="32"/>
        <v>1200</v>
      </c>
      <c r="O159" s="9"/>
      <c r="P159" s="9"/>
      <c r="Q159" s="24"/>
      <c r="R159" s="10">
        <f t="shared" si="33"/>
        <v>1200</v>
      </c>
      <c r="S159" s="40">
        <v>1116</v>
      </c>
      <c r="T159" s="9"/>
      <c r="U159" s="9"/>
      <c r="V159" s="24"/>
      <c r="W159" s="10">
        <f t="shared" si="35"/>
        <v>1200</v>
      </c>
    </row>
    <row r="160" spans="1:23" ht="12.75" customHeight="1" x14ac:dyDescent="0.2">
      <c r="A160" t="s">
        <v>5</v>
      </c>
      <c r="B160" t="s">
        <v>5</v>
      </c>
      <c r="C160" t="s">
        <v>220</v>
      </c>
      <c r="D160" t="s">
        <v>10</v>
      </c>
      <c r="E160" t="s">
        <v>221</v>
      </c>
      <c r="F160" s="10">
        <v>1940</v>
      </c>
      <c r="G160" s="9"/>
      <c r="H160" s="9"/>
      <c r="I160" s="24"/>
      <c r="J160" s="10">
        <f t="shared" si="34"/>
        <v>1940</v>
      </c>
      <c r="K160" s="9"/>
      <c r="L160" s="9"/>
      <c r="M160" s="24"/>
      <c r="N160" s="10">
        <f t="shared" si="32"/>
        <v>1940</v>
      </c>
      <c r="O160" s="9"/>
      <c r="P160" s="9"/>
      <c r="Q160" s="24"/>
      <c r="R160" s="10">
        <f t="shared" si="33"/>
        <v>1940</v>
      </c>
      <c r="S160" s="40">
        <v>859.15</v>
      </c>
      <c r="T160" s="9"/>
      <c r="U160" s="9"/>
      <c r="V160" s="24"/>
      <c r="W160" s="10">
        <f t="shared" si="35"/>
        <v>1940</v>
      </c>
    </row>
    <row r="161" spans="1:23" ht="12.75" customHeight="1" x14ac:dyDescent="0.2">
      <c r="A161" t="s">
        <v>5</v>
      </c>
      <c r="B161" t="s">
        <v>5</v>
      </c>
      <c r="C161" t="s">
        <v>222</v>
      </c>
      <c r="D161" t="s">
        <v>10</v>
      </c>
      <c r="E161" t="s">
        <v>223</v>
      </c>
      <c r="F161" s="10">
        <v>2000</v>
      </c>
      <c r="G161" s="9"/>
      <c r="H161" s="9"/>
      <c r="I161" s="24"/>
      <c r="J161" s="10">
        <f t="shared" si="34"/>
        <v>2000</v>
      </c>
      <c r="K161" s="9"/>
      <c r="L161" s="9"/>
      <c r="M161" s="24"/>
      <c r="N161" s="10">
        <f t="shared" si="32"/>
        <v>2000</v>
      </c>
      <c r="O161" s="9"/>
      <c r="P161" s="9"/>
      <c r="Q161" s="24"/>
      <c r="R161" s="10">
        <f t="shared" si="33"/>
        <v>2000</v>
      </c>
      <c r="S161" s="40">
        <v>1725.83</v>
      </c>
      <c r="T161" s="9"/>
      <c r="U161" s="9"/>
      <c r="V161" s="24"/>
      <c r="W161" s="10">
        <f t="shared" si="35"/>
        <v>2000</v>
      </c>
    </row>
    <row r="162" spans="1:23" ht="12.75" customHeight="1" x14ac:dyDescent="0.2">
      <c r="A162" t="s">
        <v>5</v>
      </c>
      <c r="B162" t="s">
        <v>5</v>
      </c>
      <c r="C162" t="s">
        <v>224</v>
      </c>
      <c r="D162" t="s">
        <v>10</v>
      </c>
      <c r="E162" t="s">
        <v>225</v>
      </c>
      <c r="F162" s="10">
        <v>1000</v>
      </c>
      <c r="G162" s="9"/>
      <c r="H162" s="9"/>
      <c r="I162" s="24"/>
      <c r="J162" s="10">
        <f t="shared" si="34"/>
        <v>1000</v>
      </c>
      <c r="K162" s="9"/>
      <c r="L162" s="9"/>
      <c r="M162" s="24"/>
      <c r="N162" s="10">
        <f t="shared" si="32"/>
        <v>1000</v>
      </c>
      <c r="O162" s="9"/>
      <c r="P162" s="9"/>
      <c r="Q162" s="24"/>
      <c r="R162" s="10">
        <f t="shared" si="33"/>
        <v>1000</v>
      </c>
      <c r="S162" s="40">
        <v>700</v>
      </c>
      <c r="T162" s="9"/>
      <c r="U162" s="9"/>
      <c r="V162" s="24"/>
      <c r="W162" s="10">
        <f t="shared" si="35"/>
        <v>1000</v>
      </c>
    </row>
    <row r="163" spans="1:23" ht="12.75" customHeight="1" x14ac:dyDescent="0.2">
      <c r="A163" t="s">
        <v>5</v>
      </c>
      <c r="B163" t="s">
        <v>226</v>
      </c>
      <c r="C163" t="s">
        <v>5</v>
      </c>
      <c r="D163" t="s">
        <v>5</v>
      </c>
      <c r="E163" s="6" t="s">
        <v>227</v>
      </c>
      <c r="F163" s="11">
        <f>SUM(F83:F162)</f>
        <v>251794</v>
      </c>
      <c r="G163" s="11"/>
      <c r="H163" s="11"/>
      <c r="I163" s="26"/>
      <c r="J163" s="11">
        <f>SUM(J83:J162)</f>
        <v>248294</v>
      </c>
      <c r="K163" s="11"/>
      <c r="L163" s="11"/>
      <c r="M163" s="26"/>
      <c r="N163" s="11">
        <f>SUM(N83:N162)</f>
        <v>249694</v>
      </c>
      <c r="O163" s="11"/>
      <c r="P163" s="11"/>
      <c r="Q163" s="26"/>
      <c r="R163" s="11">
        <f>SUM(R83:R162)</f>
        <v>255294</v>
      </c>
      <c r="S163" s="9">
        <f>SUM(S83:S162)</f>
        <v>190193.59999999995</v>
      </c>
      <c r="T163" s="11"/>
      <c r="U163" s="11"/>
      <c r="V163" s="26"/>
      <c r="W163" s="11">
        <f>SUM(W83:W162)</f>
        <v>255294</v>
      </c>
    </row>
    <row r="164" spans="1:23" ht="12.75" customHeight="1" x14ac:dyDescent="0.2">
      <c r="F164" s="9"/>
      <c r="G164" s="9"/>
      <c r="H164" s="9"/>
      <c r="I164" s="24"/>
      <c r="J164" s="9"/>
      <c r="K164" s="9"/>
      <c r="L164" s="9"/>
      <c r="M164" s="24"/>
      <c r="N164" s="9"/>
      <c r="O164" s="9"/>
      <c r="P164" s="9"/>
      <c r="Q164" s="24"/>
      <c r="R164" s="9"/>
      <c r="S164" s="9"/>
      <c r="T164" s="9"/>
      <c r="U164" s="9"/>
      <c r="V164" s="24"/>
      <c r="W164" s="9"/>
    </row>
    <row r="165" spans="1:23" ht="12.75" customHeight="1" x14ac:dyDescent="0.2">
      <c r="A165" t="s">
        <v>5</v>
      </c>
      <c r="B165" t="s">
        <v>228</v>
      </c>
      <c r="C165" t="s">
        <v>5</v>
      </c>
      <c r="D165" t="s">
        <v>5</v>
      </c>
      <c r="E165" s="6" t="s">
        <v>229</v>
      </c>
      <c r="F165" s="9"/>
      <c r="G165" s="9"/>
      <c r="H165" s="9"/>
      <c r="I165" s="24"/>
      <c r="J165" s="9"/>
      <c r="K165" s="9"/>
      <c r="L165" s="9"/>
      <c r="M165" s="24"/>
      <c r="N165" s="9"/>
      <c r="O165" s="9"/>
      <c r="P165" s="9"/>
      <c r="Q165" s="24"/>
      <c r="R165" s="9"/>
      <c r="S165" s="9"/>
      <c r="T165" s="9"/>
      <c r="U165" s="9"/>
      <c r="V165" s="24"/>
      <c r="W165" s="9"/>
    </row>
    <row r="166" spans="1:23" ht="12.75" customHeight="1" x14ac:dyDescent="0.2">
      <c r="A166" t="s">
        <v>5</v>
      </c>
      <c r="B166" t="s">
        <v>5</v>
      </c>
      <c r="C166" t="s">
        <v>197</v>
      </c>
      <c r="D166" t="s">
        <v>10</v>
      </c>
      <c r="E166" t="s">
        <v>230</v>
      </c>
      <c r="F166" s="10">
        <v>2000</v>
      </c>
      <c r="G166" s="9"/>
      <c r="H166" s="9"/>
      <c r="I166" s="24"/>
      <c r="J166" s="10">
        <f t="shared" ref="J166:J171" si="36">F166-G166+H166</f>
        <v>2000</v>
      </c>
      <c r="K166" s="9"/>
      <c r="L166" s="9"/>
      <c r="M166" s="24"/>
      <c r="N166" s="10">
        <f t="shared" ref="N166:N171" si="37">J166-K166+L166</f>
        <v>2000</v>
      </c>
      <c r="O166" s="9"/>
      <c r="P166" s="9"/>
      <c r="Q166" s="24"/>
      <c r="R166" s="10">
        <f t="shared" ref="R166:R171" si="38">N166-O166+P166</f>
        <v>2000</v>
      </c>
      <c r="S166">
        <v>0</v>
      </c>
      <c r="T166" s="9"/>
      <c r="U166" s="9"/>
      <c r="V166" s="24"/>
      <c r="W166" s="10">
        <f t="shared" ref="W166:W171" si="39">R166-T166+U166</f>
        <v>2000</v>
      </c>
    </row>
    <row r="167" spans="1:23" ht="12.75" customHeight="1" x14ac:dyDescent="0.2">
      <c r="A167" t="s">
        <v>5</v>
      </c>
      <c r="B167" t="s">
        <v>5</v>
      </c>
      <c r="C167" t="s">
        <v>203</v>
      </c>
      <c r="D167" t="s">
        <v>10</v>
      </c>
      <c r="E167" t="s">
        <v>231</v>
      </c>
      <c r="F167" s="10">
        <v>2000</v>
      </c>
      <c r="G167" s="9"/>
      <c r="H167" s="9"/>
      <c r="I167" s="24"/>
      <c r="J167" s="10">
        <f t="shared" si="36"/>
        <v>2000</v>
      </c>
      <c r="K167" s="9"/>
      <c r="L167" s="9"/>
      <c r="M167" s="24"/>
      <c r="N167" s="10">
        <f t="shared" si="37"/>
        <v>2000</v>
      </c>
      <c r="O167" s="9"/>
      <c r="P167" s="9"/>
      <c r="Q167" s="24"/>
      <c r="R167" s="10">
        <f t="shared" si="38"/>
        <v>2000</v>
      </c>
      <c r="S167">
        <v>952.55</v>
      </c>
      <c r="T167" s="9"/>
      <c r="U167" s="9"/>
      <c r="V167" s="24"/>
      <c r="W167" s="10">
        <f t="shared" si="39"/>
        <v>2000</v>
      </c>
    </row>
    <row r="168" spans="1:23" ht="12.75" customHeight="1" x14ac:dyDescent="0.2">
      <c r="A168" t="s">
        <v>5</v>
      </c>
      <c r="B168" t="s">
        <v>5</v>
      </c>
      <c r="C168" t="s">
        <v>203</v>
      </c>
      <c r="D168" t="s">
        <v>10</v>
      </c>
      <c r="E168" t="s">
        <v>232</v>
      </c>
      <c r="F168" s="10">
        <v>3050</v>
      </c>
      <c r="G168" s="9"/>
      <c r="H168" s="9"/>
      <c r="I168" s="24"/>
      <c r="J168" s="10">
        <f t="shared" si="36"/>
        <v>3050</v>
      </c>
      <c r="K168" s="9"/>
      <c r="L168" s="9"/>
      <c r="M168" s="24"/>
      <c r="N168" s="10">
        <f t="shared" si="37"/>
        <v>3050</v>
      </c>
      <c r="O168" s="9"/>
      <c r="P168" s="9"/>
      <c r="Q168" s="24"/>
      <c r="R168" s="10">
        <f t="shared" si="38"/>
        <v>3050</v>
      </c>
      <c r="S168">
        <v>2318.4</v>
      </c>
      <c r="T168" s="9"/>
      <c r="U168" s="9"/>
      <c r="V168" s="24"/>
      <c r="W168" s="10">
        <f t="shared" si="39"/>
        <v>3050</v>
      </c>
    </row>
    <row r="169" spans="1:23" ht="12.75" customHeight="1" x14ac:dyDescent="0.2">
      <c r="A169" t="s">
        <v>5</v>
      </c>
      <c r="B169" t="s">
        <v>5</v>
      </c>
      <c r="C169" t="s">
        <v>233</v>
      </c>
      <c r="D169" t="s">
        <v>10</v>
      </c>
      <c r="E169" t="s">
        <v>234</v>
      </c>
      <c r="F169" s="10">
        <v>4389</v>
      </c>
      <c r="G169" s="9"/>
      <c r="H169" s="9"/>
      <c r="I169" s="24"/>
      <c r="J169" s="10">
        <f t="shared" si="36"/>
        <v>4389</v>
      </c>
      <c r="K169" s="9"/>
      <c r="L169" s="9"/>
      <c r="M169" s="24"/>
      <c r="N169" s="10">
        <f t="shared" si="37"/>
        <v>4389</v>
      </c>
      <c r="O169" s="9"/>
      <c r="P169" s="9"/>
      <c r="Q169" s="24"/>
      <c r="R169" s="10">
        <f t="shared" si="38"/>
        <v>4389</v>
      </c>
      <c r="S169">
        <v>3651.01</v>
      </c>
      <c r="T169" s="9"/>
      <c r="U169" s="9"/>
      <c r="V169" s="24"/>
      <c r="W169" s="10">
        <f t="shared" si="39"/>
        <v>4389</v>
      </c>
    </row>
    <row r="170" spans="1:23" ht="12.75" customHeight="1" x14ac:dyDescent="0.2">
      <c r="A170" t="s">
        <v>5</v>
      </c>
      <c r="B170" t="s">
        <v>5</v>
      </c>
      <c r="C170" t="s">
        <v>233</v>
      </c>
      <c r="D170" t="s">
        <v>10</v>
      </c>
      <c r="E170" t="s">
        <v>235</v>
      </c>
      <c r="F170" s="10">
        <v>3407</v>
      </c>
      <c r="G170" s="9"/>
      <c r="H170" s="9"/>
      <c r="I170" s="24"/>
      <c r="J170" s="10">
        <f t="shared" si="36"/>
        <v>3407</v>
      </c>
      <c r="K170" s="9"/>
      <c r="L170" s="9"/>
      <c r="M170" s="24"/>
      <c r="N170" s="10">
        <f t="shared" si="37"/>
        <v>3407</v>
      </c>
      <c r="O170" s="9"/>
      <c r="P170" s="9"/>
      <c r="Q170" s="24"/>
      <c r="R170" s="10">
        <f t="shared" si="38"/>
        <v>3407</v>
      </c>
      <c r="S170">
        <v>2566.11</v>
      </c>
      <c r="T170" s="9"/>
      <c r="U170" s="9"/>
      <c r="V170" s="24"/>
      <c r="W170" s="10">
        <f t="shared" si="39"/>
        <v>3407</v>
      </c>
    </row>
    <row r="171" spans="1:23" ht="12.75" customHeight="1" x14ac:dyDescent="0.2">
      <c r="A171" t="s">
        <v>5</v>
      </c>
      <c r="B171" t="s">
        <v>5</v>
      </c>
      <c r="C171" t="s">
        <v>233</v>
      </c>
      <c r="D171" t="s">
        <v>10</v>
      </c>
      <c r="E171" t="s">
        <v>236</v>
      </c>
      <c r="F171" s="10">
        <v>5700</v>
      </c>
      <c r="G171" s="9"/>
      <c r="H171" s="9"/>
      <c r="I171" s="24"/>
      <c r="J171" s="10">
        <f t="shared" si="36"/>
        <v>5700</v>
      </c>
      <c r="K171" s="9"/>
      <c r="L171" s="9"/>
      <c r="M171" s="24"/>
      <c r="N171" s="10">
        <f t="shared" si="37"/>
        <v>5700</v>
      </c>
      <c r="O171" s="9"/>
      <c r="P171" s="9"/>
      <c r="Q171" s="24"/>
      <c r="R171" s="10">
        <f t="shared" si="38"/>
        <v>5700</v>
      </c>
      <c r="S171">
        <v>3042.22</v>
      </c>
      <c r="T171" s="9"/>
      <c r="U171" s="9"/>
      <c r="V171" s="24"/>
      <c r="W171" s="10">
        <f t="shared" si="39"/>
        <v>5700</v>
      </c>
    </row>
    <row r="172" spans="1:23" ht="12.75" customHeight="1" x14ac:dyDescent="0.2">
      <c r="A172" t="s">
        <v>5</v>
      </c>
      <c r="B172" t="s">
        <v>237</v>
      </c>
      <c r="C172" t="s">
        <v>5</v>
      </c>
      <c r="D172" t="s">
        <v>5</v>
      </c>
      <c r="E172" s="6" t="s">
        <v>238</v>
      </c>
      <c r="F172" s="11">
        <f t="shared" ref="F172" si="40">SUM(F166:F171)</f>
        <v>20546</v>
      </c>
      <c r="G172" s="11"/>
      <c r="H172" s="11"/>
      <c r="I172" s="26"/>
      <c r="J172" s="11">
        <f t="shared" ref="J172" si="41">SUM(J166:J171)</f>
        <v>20546</v>
      </c>
      <c r="K172" s="11"/>
      <c r="L172" s="11"/>
      <c r="M172" s="26"/>
      <c r="N172" s="11">
        <f t="shared" ref="N172" si="42">SUM(N166:N171)</f>
        <v>20546</v>
      </c>
      <c r="O172" s="11"/>
      <c r="P172" s="11"/>
      <c r="Q172" s="26"/>
      <c r="R172" s="11">
        <f t="shared" ref="R172:S172" si="43">SUM(R166:R171)</f>
        <v>20546</v>
      </c>
      <c r="S172" s="9">
        <f t="shared" si="43"/>
        <v>12530.289999999999</v>
      </c>
      <c r="T172" s="11"/>
      <c r="U172" s="11"/>
      <c r="V172" s="26"/>
      <c r="W172" s="11">
        <f t="shared" ref="W172" si="44">SUM(W166:W171)</f>
        <v>20546</v>
      </c>
    </row>
    <row r="173" spans="1:23" ht="12.75" customHeight="1" x14ac:dyDescent="0.2">
      <c r="F173" s="9"/>
      <c r="G173" s="9"/>
      <c r="H173" s="9"/>
      <c r="I173" s="24"/>
      <c r="J173" s="9"/>
      <c r="K173" s="9"/>
      <c r="L173" s="9"/>
      <c r="M173" s="24"/>
      <c r="N173" s="9"/>
      <c r="O173" s="9"/>
      <c r="P173" s="9"/>
      <c r="Q173" s="24"/>
      <c r="R173" s="9"/>
      <c r="S173" s="9"/>
      <c r="T173" s="9"/>
      <c r="U173" s="9"/>
      <c r="V173" s="24"/>
      <c r="W173" s="9"/>
    </row>
    <row r="174" spans="1:23" ht="12.75" customHeight="1" x14ac:dyDescent="0.2">
      <c r="A174" t="s">
        <v>5</v>
      </c>
      <c r="B174" t="s">
        <v>239</v>
      </c>
      <c r="C174" t="s">
        <v>5</v>
      </c>
      <c r="D174" t="s">
        <v>5</v>
      </c>
      <c r="E174" s="6" t="s">
        <v>240</v>
      </c>
      <c r="F174" s="9"/>
      <c r="G174" s="9"/>
      <c r="H174" s="9"/>
      <c r="I174" s="24"/>
      <c r="J174" s="9"/>
      <c r="K174" s="9"/>
      <c r="L174" s="9"/>
      <c r="M174" s="24"/>
      <c r="N174" s="9"/>
      <c r="O174" s="9"/>
      <c r="P174" s="9"/>
      <c r="Q174" s="24"/>
      <c r="R174" s="9"/>
      <c r="S174" s="9"/>
      <c r="T174" s="9"/>
      <c r="U174" s="9"/>
      <c r="V174" s="24"/>
      <c r="W174" s="9"/>
    </row>
    <row r="175" spans="1:23" ht="12.75" customHeight="1" x14ac:dyDescent="0.2">
      <c r="A175" t="s">
        <v>5</v>
      </c>
      <c r="B175" t="s">
        <v>5</v>
      </c>
      <c r="C175" t="s">
        <v>103</v>
      </c>
      <c r="D175" t="s">
        <v>54</v>
      </c>
      <c r="E175" t="s">
        <v>241</v>
      </c>
      <c r="F175" s="10">
        <v>2700</v>
      </c>
      <c r="G175" s="9"/>
      <c r="H175" s="9"/>
      <c r="I175" s="24"/>
      <c r="J175" s="10">
        <f t="shared" ref="J175:J195" si="45">F175-G175+H175</f>
        <v>2700</v>
      </c>
      <c r="K175" s="9"/>
      <c r="L175" s="9"/>
      <c r="M175" s="24"/>
      <c r="N175" s="10">
        <f t="shared" ref="N175:N195" si="46">J175-K175+L175</f>
        <v>2700</v>
      </c>
      <c r="O175" s="9"/>
      <c r="P175" s="9"/>
      <c r="Q175" s="24"/>
      <c r="R175" s="10">
        <f t="shared" ref="R175:R195" si="47">N175-O175+P175</f>
        <v>2700</v>
      </c>
      <c r="S175" s="40">
        <v>2160.92</v>
      </c>
      <c r="T175" s="9"/>
      <c r="U175" s="9"/>
      <c r="V175" s="24"/>
      <c r="W175" s="10">
        <f t="shared" ref="W175:W195" si="48">R175-T175+U175</f>
        <v>2700</v>
      </c>
    </row>
    <row r="176" spans="1:23" ht="12.75" customHeight="1" x14ac:dyDescent="0.2">
      <c r="A176" t="s">
        <v>5</v>
      </c>
      <c r="B176" t="s">
        <v>5</v>
      </c>
      <c r="C176" t="s">
        <v>107</v>
      </c>
      <c r="D176" t="s">
        <v>54</v>
      </c>
      <c r="E176" t="s">
        <v>242</v>
      </c>
      <c r="F176" s="10">
        <v>220</v>
      </c>
      <c r="G176" s="9"/>
      <c r="H176" s="9"/>
      <c r="I176" s="24"/>
      <c r="J176" s="10">
        <f t="shared" si="45"/>
        <v>220</v>
      </c>
      <c r="K176" s="9"/>
      <c r="L176" s="9"/>
      <c r="M176" s="24"/>
      <c r="N176" s="10">
        <f t="shared" si="46"/>
        <v>220</v>
      </c>
      <c r="O176" s="9"/>
      <c r="P176" s="9"/>
      <c r="Q176" s="24"/>
      <c r="R176" s="10">
        <f t="shared" si="47"/>
        <v>220</v>
      </c>
      <c r="S176" s="40">
        <v>257.58</v>
      </c>
      <c r="T176" s="9"/>
      <c r="U176" s="9"/>
      <c r="V176" s="24"/>
      <c r="W176" s="10">
        <f t="shared" si="48"/>
        <v>220</v>
      </c>
    </row>
    <row r="177" spans="1:23" ht="12.75" customHeight="1" x14ac:dyDescent="0.2">
      <c r="A177" t="s">
        <v>5</v>
      </c>
      <c r="B177" t="s">
        <v>5</v>
      </c>
      <c r="C177" t="s">
        <v>114</v>
      </c>
      <c r="D177" t="s">
        <v>54</v>
      </c>
      <c r="E177" t="s">
        <v>243</v>
      </c>
      <c r="F177" s="10">
        <v>30</v>
      </c>
      <c r="G177" s="9"/>
      <c r="H177" s="9"/>
      <c r="I177" s="24"/>
      <c r="J177" s="10">
        <f t="shared" si="45"/>
        <v>30</v>
      </c>
      <c r="K177" s="9"/>
      <c r="L177" s="9"/>
      <c r="M177" s="24"/>
      <c r="N177" s="10">
        <f t="shared" si="46"/>
        <v>30</v>
      </c>
      <c r="O177" s="9"/>
      <c r="P177" s="9"/>
      <c r="Q177" s="24"/>
      <c r="R177" s="10">
        <f t="shared" si="47"/>
        <v>30</v>
      </c>
      <c r="S177" s="40">
        <v>32.43</v>
      </c>
      <c r="T177" s="9"/>
      <c r="U177" s="9"/>
      <c r="V177" s="24"/>
      <c r="W177" s="10">
        <f t="shared" si="48"/>
        <v>30</v>
      </c>
    </row>
    <row r="178" spans="1:23" ht="12.75" customHeight="1" x14ac:dyDescent="0.2">
      <c r="A178" t="s">
        <v>5</v>
      </c>
      <c r="B178" t="s">
        <v>5</v>
      </c>
      <c r="C178" t="s">
        <v>118</v>
      </c>
      <c r="D178" t="s">
        <v>54</v>
      </c>
      <c r="E178" t="s">
        <v>244</v>
      </c>
      <c r="F178" s="10">
        <v>360</v>
      </c>
      <c r="G178" s="9"/>
      <c r="H178" s="9"/>
      <c r="I178" s="24"/>
      <c r="J178" s="10">
        <f t="shared" si="45"/>
        <v>360</v>
      </c>
      <c r="K178" s="9"/>
      <c r="L178" s="9"/>
      <c r="M178" s="24"/>
      <c r="N178" s="10">
        <f t="shared" si="46"/>
        <v>360</v>
      </c>
      <c r="O178" s="9"/>
      <c r="P178" s="9"/>
      <c r="Q178" s="24"/>
      <c r="R178" s="10">
        <f t="shared" si="47"/>
        <v>360</v>
      </c>
      <c r="S178" s="40">
        <v>324.3</v>
      </c>
      <c r="T178" s="9"/>
      <c r="U178" s="9"/>
      <c r="V178" s="24"/>
      <c r="W178" s="10">
        <f t="shared" si="48"/>
        <v>360</v>
      </c>
    </row>
    <row r="179" spans="1:23" ht="12.75" customHeight="1" x14ac:dyDescent="0.2">
      <c r="A179" t="s">
        <v>5</v>
      </c>
      <c r="B179" t="s">
        <v>5</v>
      </c>
      <c r="C179" t="s">
        <v>123</v>
      </c>
      <c r="D179" t="s">
        <v>54</v>
      </c>
      <c r="E179" t="s">
        <v>245</v>
      </c>
      <c r="F179" s="10">
        <v>20</v>
      </c>
      <c r="G179" s="9"/>
      <c r="H179" s="9"/>
      <c r="I179" s="24"/>
      <c r="J179" s="10">
        <f t="shared" si="45"/>
        <v>20</v>
      </c>
      <c r="K179" s="9"/>
      <c r="L179" s="9"/>
      <c r="M179" s="24"/>
      <c r="N179" s="10">
        <f t="shared" si="46"/>
        <v>20</v>
      </c>
      <c r="O179" s="9"/>
      <c r="P179" s="9"/>
      <c r="Q179" s="24"/>
      <c r="R179" s="10">
        <f t="shared" si="47"/>
        <v>20</v>
      </c>
      <c r="S179" s="40">
        <v>18.489999999999998</v>
      </c>
      <c r="T179" s="9"/>
      <c r="U179" s="9"/>
      <c r="V179" s="24"/>
      <c r="W179" s="10">
        <f t="shared" si="48"/>
        <v>20</v>
      </c>
    </row>
    <row r="180" spans="1:23" ht="12.75" customHeight="1" x14ac:dyDescent="0.2">
      <c r="A180" t="s">
        <v>5</v>
      </c>
      <c r="B180" t="s">
        <v>5</v>
      </c>
      <c r="C180" t="s">
        <v>128</v>
      </c>
      <c r="D180" t="s">
        <v>54</v>
      </c>
      <c r="E180" t="s">
        <v>246</v>
      </c>
      <c r="F180" s="10">
        <v>80</v>
      </c>
      <c r="G180" s="9"/>
      <c r="H180" s="9"/>
      <c r="I180" s="24"/>
      <c r="J180" s="10">
        <f t="shared" si="45"/>
        <v>80</v>
      </c>
      <c r="K180" s="9"/>
      <c r="L180" s="9"/>
      <c r="M180" s="24"/>
      <c r="N180" s="10">
        <f t="shared" si="46"/>
        <v>80</v>
      </c>
      <c r="O180" s="9"/>
      <c r="P180" s="9"/>
      <c r="Q180" s="24"/>
      <c r="R180" s="10">
        <f t="shared" si="47"/>
        <v>80</v>
      </c>
      <c r="S180" s="40">
        <v>69.5</v>
      </c>
      <c r="T180" s="9"/>
      <c r="U180" s="9"/>
      <c r="V180" s="24"/>
      <c r="W180" s="10">
        <f t="shared" si="48"/>
        <v>80</v>
      </c>
    </row>
    <row r="181" spans="1:23" ht="12.75" customHeight="1" x14ac:dyDescent="0.2">
      <c r="A181" t="s">
        <v>5</v>
      </c>
      <c r="B181" t="s">
        <v>5</v>
      </c>
      <c r="C181" t="s">
        <v>133</v>
      </c>
      <c r="D181" t="s">
        <v>54</v>
      </c>
      <c r="E181" t="s">
        <v>247</v>
      </c>
      <c r="F181" s="10">
        <v>30</v>
      </c>
      <c r="G181" s="9"/>
      <c r="H181" s="9"/>
      <c r="I181" s="24"/>
      <c r="J181" s="10">
        <f t="shared" si="45"/>
        <v>30</v>
      </c>
      <c r="K181" s="9"/>
      <c r="L181" s="9"/>
      <c r="M181" s="24"/>
      <c r="N181" s="10">
        <f t="shared" si="46"/>
        <v>30</v>
      </c>
      <c r="O181" s="9"/>
      <c r="P181" s="9"/>
      <c r="Q181" s="24"/>
      <c r="R181" s="10">
        <f t="shared" si="47"/>
        <v>30</v>
      </c>
      <c r="S181" s="40">
        <v>23.18</v>
      </c>
      <c r="T181" s="9"/>
      <c r="U181" s="9"/>
      <c r="V181" s="24"/>
      <c r="W181" s="10">
        <f t="shared" si="48"/>
        <v>30</v>
      </c>
    </row>
    <row r="182" spans="1:23" ht="12.75" customHeight="1" x14ac:dyDescent="0.2">
      <c r="A182" t="s">
        <v>5</v>
      </c>
      <c r="B182" t="s">
        <v>5</v>
      </c>
      <c r="C182" t="s">
        <v>137</v>
      </c>
      <c r="D182" t="s">
        <v>54</v>
      </c>
      <c r="E182" t="s">
        <v>248</v>
      </c>
      <c r="F182" s="10">
        <v>130</v>
      </c>
      <c r="G182" s="9"/>
      <c r="H182" s="9"/>
      <c r="I182" s="24"/>
      <c r="J182" s="10">
        <f t="shared" si="45"/>
        <v>130</v>
      </c>
      <c r="K182" s="9"/>
      <c r="L182" s="9"/>
      <c r="M182" s="24"/>
      <c r="N182" s="10">
        <f t="shared" si="46"/>
        <v>130</v>
      </c>
      <c r="O182" s="9"/>
      <c r="P182" s="9"/>
      <c r="Q182" s="24"/>
      <c r="R182" s="10">
        <f t="shared" si="47"/>
        <v>130</v>
      </c>
      <c r="S182" s="40">
        <v>110.01</v>
      </c>
      <c r="T182" s="9"/>
      <c r="U182" s="9"/>
      <c r="V182" s="24"/>
      <c r="W182" s="10">
        <f t="shared" si="48"/>
        <v>130</v>
      </c>
    </row>
    <row r="183" spans="1:23" ht="12.75" customHeight="1" x14ac:dyDescent="0.2">
      <c r="A183" t="s">
        <v>5</v>
      </c>
      <c r="B183" t="s">
        <v>5</v>
      </c>
      <c r="C183" t="s">
        <v>142</v>
      </c>
      <c r="D183" t="s">
        <v>54</v>
      </c>
      <c r="E183" t="s">
        <v>249</v>
      </c>
      <c r="F183" s="10">
        <v>36</v>
      </c>
      <c r="G183" s="9"/>
      <c r="H183" s="9"/>
      <c r="I183" s="24"/>
      <c r="J183" s="10">
        <f t="shared" si="45"/>
        <v>36</v>
      </c>
      <c r="K183" s="9"/>
      <c r="L183" s="9"/>
      <c r="M183" s="24"/>
      <c r="N183" s="10">
        <f t="shared" si="46"/>
        <v>36</v>
      </c>
      <c r="O183" s="9"/>
      <c r="P183" s="9"/>
      <c r="Q183" s="24"/>
      <c r="R183" s="10">
        <f t="shared" si="47"/>
        <v>36</v>
      </c>
      <c r="S183" s="40">
        <v>25.2</v>
      </c>
      <c r="T183" s="9"/>
      <c r="U183" s="9"/>
      <c r="V183" s="24"/>
      <c r="W183" s="10">
        <f t="shared" si="48"/>
        <v>36</v>
      </c>
    </row>
    <row r="184" spans="1:23" ht="12.75" customHeight="1" x14ac:dyDescent="0.2">
      <c r="A184" t="s">
        <v>5</v>
      </c>
      <c r="B184" t="s">
        <v>5</v>
      </c>
      <c r="C184" t="s">
        <v>144</v>
      </c>
      <c r="D184" t="s">
        <v>54</v>
      </c>
      <c r="E184" t="s">
        <v>250</v>
      </c>
      <c r="F184" s="10">
        <v>25</v>
      </c>
      <c r="G184" s="9"/>
      <c r="H184" s="9"/>
      <c r="I184" s="24"/>
      <c r="J184" s="10">
        <f t="shared" si="45"/>
        <v>25</v>
      </c>
      <c r="K184" s="9"/>
      <c r="L184" s="9"/>
      <c r="M184" s="24"/>
      <c r="N184" s="10">
        <f t="shared" si="46"/>
        <v>25</v>
      </c>
      <c r="O184" s="9"/>
      <c r="P184" s="9"/>
      <c r="Q184" s="24"/>
      <c r="R184" s="10">
        <f t="shared" si="47"/>
        <v>25</v>
      </c>
      <c r="S184" s="40">
        <v>0</v>
      </c>
      <c r="T184" s="9"/>
      <c r="U184" s="9"/>
      <c r="V184" s="24"/>
      <c r="W184" s="10">
        <f t="shared" si="48"/>
        <v>25</v>
      </c>
    </row>
    <row r="185" spans="1:23" ht="12.75" customHeight="1" x14ac:dyDescent="0.2">
      <c r="A185" t="s">
        <v>5</v>
      </c>
      <c r="B185" t="s">
        <v>5</v>
      </c>
      <c r="C185" t="s">
        <v>146</v>
      </c>
      <c r="D185" t="s">
        <v>54</v>
      </c>
      <c r="E185" t="s">
        <v>251</v>
      </c>
      <c r="F185" s="10">
        <v>270</v>
      </c>
      <c r="G185" s="9"/>
      <c r="H185" s="9"/>
      <c r="I185" s="24"/>
      <c r="J185" s="10">
        <f t="shared" si="45"/>
        <v>270</v>
      </c>
      <c r="K185" s="9"/>
      <c r="L185" s="9"/>
      <c r="M185" s="24"/>
      <c r="N185" s="10">
        <f t="shared" si="46"/>
        <v>270</v>
      </c>
      <c r="O185" s="9"/>
      <c r="P185" s="9"/>
      <c r="Q185" s="24"/>
      <c r="R185" s="10">
        <f t="shared" si="47"/>
        <v>270</v>
      </c>
      <c r="S185" s="40">
        <v>0</v>
      </c>
      <c r="T185" s="9"/>
      <c r="U185" s="9"/>
      <c r="V185" s="24"/>
      <c r="W185" s="10">
        <f t="shared" si="48"/>
        <v>270</v>
      </c>
    </row>
    <row r="186" spans="1:23" ht="12.75" customHeight="1" x14ac:dyDescent="0.2">
      <c r="A186" t="s">
        <v>5</v>
      </c>
      <c r="B186" t="s">
        <v>5</v>
      </c>
      <c r="C186" t="s">
        <v>151</v>
      </c>
      <c r="D186" t="s">
        <v>54</v>
      </c>
      <c r="E186" t="s">
        <v>252</v>
      </c>
      <c r="F186" s="10">
        <v>30</v>
      </c>
      <c r="G186" s="9"/>
      <c r="H186" s="9"/>
      <c r="I186" s="24"/>
      <c r="J186" s="10">
        <f t="shared" si="45"/>
        <v>30</v>
      </c>
      <c r="K186" s="9"/>
      <c r="L186" s="9"/>
      <c r="M186" s="24"/>
      <c r="N186" s="10">
        <f t="shared" si="46"/>
        <v>30</v>
      </c>
      <c r="O186" s="9"/>
      <c r="P186" s="9"/>
      <c r="Q186" s="24"/>
      <c r="R186" s="10">
        <f t="shared" si="47"/>
        <v>30</v>
      </c>
      <c r="S186" s="40">
        <v>0</v>
      </c>
      <c r="T186" s="9"/>
      <c r="U186" s="9"/>
      <c r="V186" s="24"/>
      <c r="W186" s="10">
        <f t="shared" si="48"/>
        <v>30</v>
      </c>
    </row>
    <row r="187" spans="1:23" ht="12.75" customHeight="1" x14ac:dyDescent="0.2">
      <c r="A187" t="s">
        <v>5</v>
      </c>
      <c r="B187" t="s">
        <v>5</v>
      </c>
      <c r="C187" t="s">
        <v>151</v>
      </c>
      <c r="D187" t="s">
        <v>54</v>
      </c>
      <c r="E187" t="s">
        <v>253</v>
      </c>
      <c r="F187" s="10">
        <v>160</v>
      </c>
      <c r="G187" s="9"/>
      <c r="H187" s="9"/>
      <c r="I187" s="24"/>
      <c r="J187" s="10">
        <f t="shared" si="45"/>
        <v>160</v>
      </c>
      <c r="K187" s="9"/>
      <c r="L187" s="9"/>
      <c r="M187" s="24"/>
      <c r="N187" s="10">
        <f t="shared" si="46"/>
        <v>160</v>
      </c>
      <c r="O187" s="9"/>
      <c r="P187" s="9"/>
      <c r="Q187" s="24"/>
      <c r="R187" s="10">
        <f t="shared" si="47"/>
        <v>160</v>
      </c>
      <c r="S187" s="40">
        <v>0</v>
      </c>
      <c r="T187" s="9"/>
      <c r="U187" s="9"/>
      <c r="V187" s="24"/>
      <c r="W187" s="10">
        <f t="shared" si="48"/>
        <v>160</v>
      </c>
    </row>
    <row r="188" spans="1:23" ht="12.75" customHeight="1" x14ac:dyDescent="0.2">
      <c r="A188" t="s">
        <v>5</v>
      </c>
      <c r="B188" t="s">
        <v>5</v>
      </c>
      <c r="C188" t="s">
        <v>162</v>
      </c>
      <c r="D188" t="s">
        <v>54</v>
      </c>
      <c r="E188" t="s">
        <v>254</v>
      </c>
      <c r="F188" s="10">
        <v>170</v>
      </c>
      <c r="G188" s="9"/>
      <c r="H188" s="9"/>
      <c r="I188" s="24"/>
      <c r="J188" s="10">
        <f t="shared" si="45"/>
        <v>170</v>
      </c>
      <c r="K188" s="9"/>
      <c r="L188" s="9"/>
      <c r="M188" s="24"/>
      <c r="N188" s="10">
        <f t="shared" si="46"/>
        <v>170</v>
      </c>
      <c r="O188" s="9"/>
      <c r="P188" s="9"/>
      <c r="Q188" s="24"/>
      <c r="R188" s="10">
        <f t="shared" si="47"/>
        <v>170</v>
      </c>
      <c r="S188" s="40">
        <v>152.55000000000001</v>
      </c>
      <c r="T188" s="9"/>
      <c r="U188" s="9"/>
      <c r="V188" s="24"/>
      <c r="W188" s="10">
        <f t="shared" si="48"/>
        <v>170</v>
      </c>
    </row>
    <row r="189" spans="1:23" ht="12.75" customHeight="1" x14ac:dyDescent="0.2">
      <c r="A189" t="s">
        <v>5</v>
      </c>
      <c r="B189" t="s">
        <v>5</v>
      </c>
      <c r="C189" t="s">
        <v>162</v>
      </c>
      <c r="D189" t="s">
        <v>54</v>
      </c>
      <c r="E189" t="s">
        <v>255</v>
      </c>
      <c r="F189" s="10">
        <v>390</v>
      </c>
      <c r="G189" s="9"/>
      <c r="H189" s="9"/>
      <c r="I189" s="24"/>
      <c r="J189" s="10">
        <f t="shared" si="45"/>
        <v>390</v>
      </c>
      <c r="K189" s="9"/>
      <c r="L189" s="9"/>
      <c r="M189" s="24"/>
      <c r="N189" s="10">
        <f t="shared" si="46"/>
        <v>390</v>
      </c>
      <c r="O189" s="9"/>
      <c r="P189" s="9"/>
      <c r="Q189" s="24"/>
      <c r="R189" s="10">
        <f t="shared" si="47"/>
        <v>390</v>
      </c>
      <c r="S189" s="40">
        <v>216</v>
      </c>
      <c r="T189" s="9"/>
      <c r="U189" s="9"/>
      <c r="V189" s="24"/>
      <c r="W189" s="10">
        <f t="shared" si="48"/>
        <v>390</v>
      </c>
    </row>
    <row r="190" spans="1:23" ht="12.75" customHeight="1" x14ac:dyDescent="0.2">
      <c r="A190" t="s">
        <v>5</v>
      </c>
      <c r="B190" t="s">
        <v>5</v>
      </c>
      <c r="C190" t="s">
        <v>162</v>
      </c>
      <c r="D190" t="s">
        <v>54</v>
      </c>
      <c r="E190" t="s">
        <v>256</v>
      </c>
      <c r="F190" s="10">
        <v>32</v>
      </c>
      <c r="G190" s="9"/>
      <c r="H190" s="9"/>
      <c r="I190" s="24"/>
      <c r="J190" s="10">
        <f t="shared" si="45"/>
        <v>32</v>
      </c>
      <c r="K190" s="9"/>
      <c r="L190" s="9"/>
      <c r="M190" s="24"/>
      <c r="N190" s="10">
        <f t="shared" si="46"/>
        <v>32</v>
      </c>
      <c r="O190" s="9"/>
      <c r="P190" s="9"/>
      <c r="Q190" s="24"/>
      <c r="R190" s="10">
        <f t="shared" si="47"/>
        <v>32</v>
      </c>
      <c r="S190" s="40">
        <v>32</v>
      </c>
      <c r="T190" s="9"/>
      <c r="U190" s="9"/>
      <c r="V190" s="24"/>
      <c r="W190" s="10">
        <f t="shared" si="48"/>
        <v>32</v>
      </c>
    </row>
    <row r="191" spans="1:23" ht="12.75" customHeight="1" x14ac:dyDescent="0.2">
      <c r="A191" t="s">
        <v>5</v>
      </c>
      <c r="B191" t="s">
        <v>5</v>
      </c>
      <c r="C191" t="s">
        <v>185</v>
      </c>
      <c r="D191" t="s">
        <v>54</v>
      </c>
      <c r="E191" t="s">
        <v>257</v>
      </c>
      <c r="F191" s="10">
        <v>35</v>
      </c>
      <c r="G191" s="9"/>
      <c r="H191" s="9"/>
      <c r="I191" s="24"/>
      <c r="J191" s="10">
        <f t="shared" si="45"/>
        <v>35</v>
      </c>
      <c r="K191" s="9"/>
      <c r="L191" s="9"/>
      <c r="M191" s="24"/>
      <c r="N191" s="10">
        <f t="shared" si="46"/>
        <v>35</v>
      </c>
      <c r="O191" s="9"/>
      <c r="P191" s="9"/>
      <c r="Q191" s="24"/>
      <c r="R191" s="10">
        <f t="shared" si="47"/>
        <v>35</v>
      </c>
      <c r="S191" s="40">
        <v>0</v>
      </c>
      <c r="T191" s="9"/>
      <c r="U191" s="9"/>
      <c r="V191" s="24"/>
      <c r="W191" s="10">
        <f t="shared" si="48"/>
        <v>35</v>
      </c>
    </row>
    <row r="192" spans="1:23" ht="12.75" customHeight="1" x14ac:dyDescent="0.2">
      <c r="A192" t="s">
        <v>5</v>
      </c>
      <c r="B192" t="s">
        <v>5</v>
      </c>
      <c r="C192" t="s">
        <v>191</v>
      </c>
      <c r="D192" t="s">
        <v>54</v>
      </c>
      <c r="E192" t="s">
        <v>258</v>
      </c>
      <c r="F192" s="10">
        <v>70</v>
      </c>
      <c r="G192" s="9"/>
      <c r="H192" s="9"/>
      <c r="I192" s="24"/>
      <c r="J192" s="10">
        <f t="shared" si="45"/>
        <v>70</v>
      </c>
      <c r="K192" s="9"/>
      <c r="L192" s="9"/>
      <c r="M192" s="24"/>
      <c r="N192" s="10">
        <f t="shared" si="46"/>
        <v>70</v>
      </c>
      <c r="O192" s="9"/>
      <c r="P192" s="9"/>
      <c r="Q192" s="24"/>
      <c r="R192" s="10">
        <f t="shared" si="47"/>
        <v>70</v>
      </c>
      <c r="S192" s="40">
        <v>60</v>
      </c>
      <c r="T192" s="9"/>
      <c r="U192" s="9"/>
      <c r="V192" s="24"/>
      <c r="W192" s="10">
        <f t="shared" si="48"/>
        <v>70</v>
      </c>
    </row>
    <row r="193" spans="1:23" ht="12.75" customHeight="1" x14ac:dyDescent="0.2">
      <c r="A193" t="s">
        <v>5</v>
      </c>
      <c r="B193" t="s">
        <v>5</v>
      </c>
      <c r="C193" t="s">
        <v>259</v>
      </c>
      <c r="D193" t="s">
        <v>54</v>
      </c>
      <c r="E193" t="s">
        <v>260</v>
      </c>
      <c r="F193" s="10">
        <v>100</v>
      </c>
      <c r="G193" s="9"/>
      <c r="H193" s="9"/>
      <c r="I193" s="24"/>
      <c r="J193" s="10">
        <f t="shared" si="45"/>
        <v>100</v>
      </c>
      <c r="K193" s="9"/>
      <c r="L193" s="9"/>
      <c r="M193" s="24"/>
      <c r="N193" s="10">
        <f t="shared" si="46"/>
        <v>100</v>
      </c>
      <c r="O193" s="9"/>
      <c r="P193" s="9"/>
      <c r="Q193" s="24"/>
      <c r="R193" s="10">
        <f t="shared" si="47"/>
        <v>100</v>
      </c>
      <c r="S193" s="40">
        <v>0</v>
      </c>
      <c r="T193" s="9"/>
      <c r="U193" s="9"/>
      <c r="V193" s="24"/>
      <c r="W193" s="10">
        <f t="shared" si="48"/>
        <v>100</v>
      </c>
    </row>
    <row r="194" spans="1:23" ht="12.75" customHeight="1" x14ac:dyDescent="0.2">
      <c r="A194" t="s">
        <v>5</v>
      </c>
      <c r="B194" t="s">
        <v>5</v>
      </c>
      <c r="C194" t="s">
        <v>209</v>
      </c>
      <c r="D194" t="s">
        <v>54</v>
      </c>
      <c r="E194" t="s">
        <v>261</v>
      </c>
      <c r="F194" s="10">
        <v>30</v>
      </c>
      <c r="G194" s="9"/>
      <c r="H194" s="9"/>
      <c r="I194" s="24"/>
      <c r="J194" s="10">
        <f t="shared" si="45"/>
        <v>30</v>
      </c>
      <c r="K194" s="9"/>
      <c r="L194" s="9"/>
      <c r="M194" s="24"/>
      <c r="N194" s="10">
        <f t="shared" si="46"/>
        <v>30</v>
      </c>
      <c r="O194" s="9"/>
      <c r="P194" s="9"/>
      <c r="Q194" s="24"/>
      <c r="R194" s="10">
        <f t="shared" si="47"/>
        <v>30</v>
      </c>
      <c r="S194" s="40">
        <v>29.59</v>
      </c>
      <c r="T194" s="9"/>
      <c r="U194" s="9"/>
      <c r="V194" s="24"/>
      <c r="W194" s="10">
        <f t="shared" si="48"/>
        <v>30</v>
      </c>
    </row>
    <row r="195" spans="1:23" ht="12.75" customHeight="1" x14ac:dyDescent="0.2">
      <c r="A195" t="s">
        <v>5</v>
      </c>
      <c r="B195" t="s">
        <v>5</v>
      </c>
      <c r="C195" t="s">
        <v>213</v>
      </c>
      <c r="D195" t="s">
        <v>54</v>
      </c>
      <c r="E195" t="s">
        <v>76</v>
      </c>
      <c r="F195" s="10">
        <v>200</v>
      </c>
      <c r="G195" s="9"/>
      <c r="H195" s="9"/>
      <c r="I195" s="24"/>
      <c r="J195" s="10">
        <f t="shared" si="45"/>
        <v>200</v>
      </c>
      <c r="K195" s="9"/>
      <c r="L195" s="9"/>
      <c r="M195" s="24"/>
      <c r="N195" s="10">
        <f t="shared" si="46"/>
        <v>200</v>
      </c>
      <c r="O195" s="9"/>
      <c r="P195" s="9"/>
      <c r="Q195" s="24"/>
      <c r="R195" s="10">
        <f t="shared" si="47"/>
        <v>200</v>
      </c>
      <c r="S195" s="40">
        <v>0</v>
      </c>
      <c r="T195" s="9"/>
      <c r="U195" s="9"/>
      <c r="V195" s="24"/>
      <c r="W195" s="10">
        <f t="shared" si="48"/>
        <v>200</v>
      </c>
    </row>
    <row r="196" spans="1:23" ht="12.75" customHeight="1" x14ac:dyDescent="0.2">
      <c r="A196" t="s">
        <v>5</v>
      </c>
      <c r="B196" t="s">
        <v>262</v>
      </c>
      <c r="C196" t="s">
        <v>5</v>
      </c>
      <c r="D196" t="s">
        <v>5</v>
      </c>
      <c r="E196" s="6" t="s">
        <v>263</v>
      </c>
      <c r="F196" s="11">
        <f>SUM(F175:F195)</f>
        <v>5118</v>
      </c>
      <c r="G196" s="11"/>
      <c r="H196" s="11"/>
      <c r="I196" s="26"/>
      <c r="J196" s="11">
        <f>SUM(J175:J195)</f>
        <v>5118</v>
      </c>
      <c r="K196" s="11"/>
      <c r="L196" s="11"/>
      <c r="M196" s="26"/>
      <c r="N196" s="11">
        <f>SUM(N175:N195)</f>
        <v>5118</v>
      </c>
      <c r="O196" s="11"/>
      <c r="P196" s="11"/>
      <c r="Q196" s="26"/>
      <c r="R196" s="11">
        <f>SUM(R175:R195)</f>
        <v>5118</v>
      </c>
      <c r="S196" s="9">
        <f>SUM(S175:S195)</f>
        <v>3511.75</v>
      </c>
      <c r="T196" s="11"/>
      <c r="U196" s="11"/>
      <c r="V196" s="26"/>
      <c r="W196" s="11">
        <f>SUM(W175:W195)</f>
        <v>5118</v>
      </c>
    </row>
    <row r="197" spans="1:23" ht="12.75" customHeight="1" x14ac:dyDescent="0.2">
      <c r="F197" s="9"/>
      <c r="G197" s="9"/>
      <c r="H197" s="9"/>
      <c r="I197" s="24"/>
      <c r="J197" s="9"/>
      <c r="K197" s="9"/>
      <c r="L197" s="9"/>
      <c r="M197" s="24"/>
      <c r="N197" s="9"/>
      <c r="O197" s="9"/>
      <c r="P197" s="9"/>
      <c r="Q197" s="24"/>
      <c r="R197" s="9"/>
      <c r="S197" s="9"/>
      <c r="T197" s="9"/>
      <c r="U197" s="9"/>
      <c r="V197" s="24"/>
      <c r="W197" s="9"/>
    </row>
    <row r="198" spans="1:23" ht="12.75" customHeight="1" x14ac:dyDescent="0.2">
      <c r="A198" t="s">
        <v>5</v>
      </c>
      <c r="B198" t="s">
        <v>264</v>
      </c>
      <c r="C198" t="s">
        <v>5</v>
      </c>
      <c r="D198" t="s">
        <v>5</v>
      </c>
      <c r="E198" s="6" t="s">
        <v>265</v>
      </c>
      <c r="F198" s="9"/>
      <c r="G198" s="9"/>
      <c r="H198" s="9"/>
      <c r="I198" s="24"/>
      <c r="J198" s="9"/>
      <c r="K198" s="9"/>
      <c r="L198" s="9"/>
      <c r="M198" s="24"/>
      <c r="N198" s="9"/>
      <c r="O198" s="9"/>
      <c r="P198" s="9"/>
      <c r="Q198" s="24"/>
      <c r="R198" s="9"/>
      <c r="S198" s="9"/>
      <c r="T198" s="9"/>
      <c r="U198" s="9"/>
      <c r="V198" s="24"/>
      <c r="W198" s="9"/>
    </row>
    <row r="199" spans="1:23" ht="12.75" customHeight="1" x14ac:dyDescent="0.2">
      <c r="A199" t="s">
        <v>5</v>
      </c>
      <c r="B199" t="s">
        <v>5</v>
      </c>
      <c r="C199" t="s">
        <v>144</v>
      </c>
      <c r="D199" t="s">
        <v>54</v>
      </c>
      <c r="E199" t="s">
        <v>266</v>
      </c>
      <c r="F199" s="10">
        <v>0</v>
      </c>
      <c r="G199" s="9"/>
      <c r="H199" s="9"/>
      <c r="I199" s="24"/>
      <c r="J199" s="10">
        <f t="shared" ref="J199:J209" si="49">F199-G199+H199</f>
        <v>0</v>
      </c>
      <c r="K199" s="9"/>
      <c r="L199" s="9"/>
      <c r="M199" s="24"/>
      <c r="N199" s="10">
        <f t="shared" ref="N199:N209" si="50">J199-K199+L199</f>
        <v>0</v>
      </c>
      <c r="O199" s="9"/>
      <c r="P199" s="9"/>
      <c r="Q199" s="24"/>
      <c r="R199" s="10">
        <f t="shared" ref="R199:R209" si="51">N199-O199+P199</f>
        <v>0</v>
      </c>
      <c r="S199">
        <v>0</v>
      </c>
      <c r="T199" s="9"/>
      <c r="U199" s="9"/>
      <c r="V199" s="24"/>
      <c r="W199" s="10">
        <f t="shared" ref="W199:W209" si="52">R199-T199+U199</f>
        <v>0</v>
      </c>
    </row>
    <row r="200" spans="1:23" ht="12.75" customHeight="1" x14ac:dyDescent="0.2">
      <c r="A200" t="s">
        <v>5</v>
      </c>
      <c r="B200" t="s">
        <v>5</v>
      </c>
      <c r="C200" t="s">
        <v>151</v>
      </c>
      <c r="D200" t="s">
        <v>54</v>
      </c>
      <c r="E200" t="s">
        <v>267</v>
      </c>
      <c r="F200" s="10">
        <v>0</v>
      </c>
      <c r="G200" s="9"/>
      <c r="H200" s="9"/>
      <c r="I200" s="24"/>
      <c r="J200" s="10">
        <f t="shared" si="49"/>
        <v>0</v>
      </c>
      <c r="K200" s="9"/>
      <c r="L200" s="9"/>
      <c r="M200" s="24"/>
      <c r="N200" s="10">
        <f t="shared" si="50"/>
        <v>0</v>
      </c>
      <c r="O200" s="9"/>
      <c r="P200" s="9"/>
      <c r="Q200" s="24"/>
      <c r="R200" s="10">
        <f t="shared" si="51"/>
        <v>0</v>
      </c>
      <c r="S200">
        <v>0</v>
      </c>
      <c r="T200" s="9"/>
      <c r="U200" s="9"/>
      <c r="V200" s="24"/>
      <c r="W200" s="10">
        <f t="shared" si="52"/>
        <v>0</v>
      </c>
    </row>
    <row r="201" spans="1:23" ht="12.75" customHeight="1" x14ac:dyDescent="0.2">
      <c r="A201" t="s">
        <v>5</v>
      </c>
      <c r="B201" t="s">
        <v>5</v>
      </c>
      <c r="C201" t="s">
        <v>162</v>
      </c>
      <c r="D201" t="s">
        <v>54</v>
      </c>
      <c r="E201" t="s">
        <v>268</v>
      </c>
      <c r="F201" s="10">
        <v>0</v>
      </c>
      <c r="G201" s="9"/>
      <c r="H201" s="9"/>
      <c r="I201" s="24"/>
      <c r="J201" s="10">
        <f t="shared" si="49"/>
        <v>0</v>
      </c>
      <c r="K201" s="9"/>
      <c r="L201" s="9"/>
      <c r="M201" s="24"/>
      <c r="N201" s="10">
        <f t="shared" si="50"/>
        <v>0</v>
      </c>
      <c r="O201" s="9"/>
      <c r="P201" s="9"/>
      <c r="Q201" s="24"/>
      <c r="R201" s="10">
        <f t="shared" si="51"/>
        <v>0</v>
      </c>
      <c r="S201">
        <v>0</v>
      </c>
      <c r="T201" s="9"/>
      <c r="U201" s="9"/>
      <c r="V201" s="24"/>
      <c r="W201" s="10">
        <f t="shared" si="52"/>
        <v>0</v>
      </c>
    </row>
    <row r="202" spans="1:23" ht="12.75" customHeight="1" x14ac:dyDescent="0.2">
      <c r="A202" t="s">
        <v>5</v>
      </c>
      <c r="B202" t="s">
        <v>5</v>
      </c>
      <c r="C202" t="s">
        <v>162</v>
      </c>
      <c r="D202" t="s">
        <v>54</v>
      </c>
      <c r="E202" t="s">
        <v>269</v>
      </c>
      <c r="F202" s="10">
        <v>0</v>
      </c>
      <c r="G202" s="9"/>
      <c r="H202" s="9"/>
      <c r="I202" s="24"/>
      <c r="J202" s="10">
        <f t="shared" si="49"/>
        <v>0</v>
      </c>
      <c r="K202" s="9"/>
      <c r="L202" s="9"/>
      <c r="M202" s="24"/>
      <c r="N202" s="10">
        <f t="shared" si="50"/>
        <v>0</v>
      </c>
      <c r="O202" s="9"/>
      <c r="P202" s="9"/>
      <c r="Q202" s="24"/>
      <c r="R202" s="10">
        <f t="shared" si="51"/>
        <v>0</v>
      </c>
      <c r="S202">
        <v>0</v>
      </c>
      <c r="T202" s="9"/>
      <c r="U202" s="9"/>
      <c r="V202" s="24"/>
      <c r="W202" s="10">
        <f t="shared" si="52"/>
        <v>0</v>
      </c>
    </row>
    <row r="203" spans="1:23" ht="12.75" customHeight="1" x14ac:dyDescent="0.2">
      <c r="A203" t="s">
        <v>5</v>
      </c>
      <c r="B203" t="s">
        <v>5</v>
      </c>
      <c r="C203" t="s">
        <v>162</v>
      </c>
      <c r="D203" t="s">
        <v>54</v>
      </c>
      <c r="E203" t="s">
        <v>270</v>
      </c>
      <c r="F203" s="10">
        <v>0</v>
      </c>
      <c r="G203" s="9"/>
      <c r="H203" s="9"/>
      <c r="I203" s="24"/>
      <c r="J203" s="10">
        <f t="shared" si="49"/>
        <v>0</v>
      </c>
      <c r="K203" s="9"/>
      <c r="L203" s="9"/>
      <c r="M203" s="24"/>
      <c r="N203" s="10">
        <f t="shared" si="50"/>
        <v>0</v>
      </c>
      <c r="O203" s="9"/>
      <c r="P203" s="9"/>
      <c r="Q203" s="24"/>
      <c r="R203" s="10">
        <f t="shared" si="51"/>
        <v>0</v>
      </c>
      <c r="S203">
        <v>0</v>
      </c>
      <c r="T203" s="9"/>
      <c r="U203" s="9"/>
      <c r="V203" s="24"/>
      <c r="W203" s="10">
        <f t="shared" si="52"/>
        <v>0</v>
      </c>
    </row>
    <row r="204" spans="1:23" ht="12.75" customHeight="1" x14ac:dyDescent="0.2">
      <c r="A204" t="s">
        <v>5</v>
      </c>
      <c r="B204" t="s">
        <v>5</v>
      </c>
      <c r="C204" t="s">
        <v>171</v>
      </c>
      <c r="D204" t="s">
        <v>54</v>
      </c>
      <c r="E204" t="s">
        <v>271</v>
      </c>
      <c r="F204" s="10">
        <v>0</v>
      </c>
      <c r="G204" s="9"/>
      <c r="H204" s="9"/>
      <c r="I204" s="24"/>
      <c r="J204" s="10">
        <f t="shared" si="49"/>
        <v>0</v>
      </c>
      <c r="K204" s="9"/>
      <c r="L204" s="9"/>
      <c r="M204" s="24"/>
      <c r="N204" s="10">
        <f t="shared" si="50"/>
        <v>0</v>
      </c>
      <c r="O204" s="9"/>
      <c r="P204" s="9"/>
      <c r="Q204" s="24"/>
      <c r="R204" s="10">
        <f t="shared" si="51"/>
        <v>0</v>
      </c>
      <c r="S204">
        <v>0</v>
      </c>
      <c r="T204" s="9"/>
      <c r="U204" s="9"/>
      <c r="V204" s="24"/>
      <c r="W204" s="10">
        <f t="shared" si="52"/>
        <v>0</v>
      </c>
    </row>
    <row r="205" spans="1:23" ht="12.75" customHeight="1" x14ac:dyDescent="0.2">
      <c r="A205" t="s">
        <v>5</v>
      </c>
      <c r="B205" t="s">
        <v>5</v>
      </c>
      <c r="C205" t="s">
        <v>171</v>
      </c>
      <c r="D205" t="s">
        <v>54</v>
      </c>
      <c r="E205" t="s">
        <v>272</v>
      </c>
      <c r="F205" s="10">
        <v>0</v>
      </c>
      <c r="G205" s="9"/>
      <c r="H205" s="9"/>
      <c r="I205" s="24"/>
      <c r="J205" s="10">
        <f t="shared" si="49"/>
        <v>0</v>
      </c>
      <c r="K205" s="9"/>
      <c r="L205" s="9"/>
      <c r="M205" s="24"/>
      <c r="N205" s="10">
        <f t="shared" si="50"/>
        <v>0</v>
      </c>
      <c r="O205" s="9"/>
      <c r="P205" s="9"/>
      <c r="Q205" s="24"/>
      <c r="R205" s="10">
        <f t="shared" si="51"/>
        <v>0</v>
      </c>
      <c r="S205">
        <v>0</v>
      </c>
      <c r="T205" s="9"/>
      <c r="U205" s="9"/>
      <c r="V205" s="24"/>
      <c r="W205" s="10">
        <f t="shared" si="52"/>
        <v>0</v>
      </c>
    </row>
    <row r="206" spans="1:23" ht="12.75" customHeight="1" x14ac:dyDescent="0.2">
      <c r="A206" t="s">
        <v>5</v>
      </c>
      <c r="B206" t="s">
        <v>5</v>
      </c>
      <c r="C206" t="s">
        <v>273</v>
      </c>
      <c r="D206" t="s">
        <v>54</v>
      </c>
      <c r="E206" t="s">
        <v>274</v>
      </c>
      <c r="F206" s="10">
        <v>0</v>
      </c>
      <c r="G206" s="9"/>
      <c r="H206" s="9"/>
      <c r="I206" s="24"/>
      <c r="J206" s="10">
        <f t="shared" si="49"/>
        <v>0</v>
      </c>
      <c r="K206" s="9"/>
      <c r="L206" s="9"/>
      <c r="M206" s="24"/>
      <c r="N206" s="10">
        <f t="shared" si="50"/>
        <v>0</v>
      </c>
      <c r="O206" s="9"/>
      <c r="P206" s="9"/>
      <c r="Q206" s="24"/>
      <c r="R206" s="10">
        <f t="shared" si="51"/>
        <v>0</v>
      </c>
      <c r="S206">
        <v>0</v>
      </c>
      <c r="T206" s="9"/>
      <c r="U206" s="9"/>
      <c r="V206" s="24"/>
      <c r="W206" s="10">
        <f t="shared" si="52"/>
        <v>0</v>
      </c>
    </row>
    <row r="207" spans="1:23" ht="12.75" customHeight="1" x14ac:dyDescent="0.2">
      <c r="A207" t="s">
        <v>5</v>
      </c>
      <c r="B207" t="s">
        <v>5</v>
      </c>
      <c r="C207" t="s">
        <v>273</v>
      </c>
      <c r="D207" t="s">
        <v>54</v>
      </c>
      <c r="E207" t="s">
        <v>275</v>
      </c>
      <c r="F207" s="10">
        <v>0</v>
      </c>
      <c r="G207" s="9"/>
      <c r="H207" s="9"/>
      <c r="I207" s="24"/>
      <c r="J207" s="10">
        <f t="shared" si="49"/>
        <v>0</v>
      </c>
      <c r="K207" s="9"/>
      <c r="L207" s="9"/>
      <c r="M207" s="24"/>
      <c r="N207" s="10">
        <f t="shared" si="50"/>
        <v>0</v>
      </c>
      <c r="O207" s="9"/>
      <c r="P207" s="9"/>
      <c r="Q207" s="24"/>
      <c r="R207" s="10">
        <f t="shared" si="51"/>
        <v>0</v>
      </c>
      <c r="S207">
        <v>0</v>
      </c>
      <c r="T207" s="9"/>
      <c r="U207" s="9"/>
      <c r="V207" s="24"/>
      <c r="W207" s="10">
        <f t="shared" si="52"/>
        <v>0</v>
      </c>
    </row>
    <row r="208" spans="1:23" ht="12.75" customHeight="1" x14ac:dyDescent="0.2">
      <c r="A208" t="s">
        <v>5</v>
      </c>
      <c r="B208" t="s">
        <v>5</v>
      </c>
      <c r="C208" t="s">
        <v>211</v>
      </c>
      <c r="D208" t="s">
        <v>54</v>
      </c>
      <c r="E208" t="s">
        <v>276</v>
      </c>
      <c r="F208" s="10">
        <v>0</v>
      </c>
      <c r="G208" s="9"/>
      <c r="H208" s="9"/>
      <c r="I208" s="24"/>
      <c r="J208" s="10">
        <f t="shared" si="49"/>
        <v>0</v>
      </c>
      <c r="K208" s="9"/>
      <c r="L208" s="9"/>
      <c r="M208" s="24"/>
      <c r="N208" s="10">
        <f t="shared" si="50"/>
        <v>0</v>
      </c>
      <c r="O208" s="9"/>
      <c r="P208" s="9"/>
      <c r="Q208" s="24"/>
      <c r="R208" s="10">
        <f t="shared" si="51"/>
        <v>0</v>
      </c>
      <c r="S208">
        <v>0</v>
      </c>
      <c r="T208" s="9"/>
      <c r="U208" s="9"/>
      <c r="V208" s="24"/>
      <c r="W208" s="10">
        <f t="shared" si="52"/>
        <v>0</v>
      </c>
    </row>
    <row r="209" spans="1:23" ht="12.75" customHeight="1" x14ac:dyDescent="0.2">
      <c r="A209" t="s">
        <v>5</v>
      </c>
      <c r="B209" t="s">
        <v>5</v>
      </c>
      <c r="C209" t="s">
        <v>211</v>
      </c>
      <c r="D209" t="s">
        <v>54</v>
      </c>
      <c r="E209" t="s">
        <v>277</v>
      </c>
      <c r="F209" s="10">
        <v>0</v>
      </c>
      <c r="G209" s="9"/>
      <c r="H209" s="9"/>
      <c r="I209" s="24"/>
      <c r="J209" s="10">
        <f t="shared" si="49"/>
        <v>0</v>
      </c>
      <c r="K209" s="9"/>
      <c r="L209" s="9"/>
      <c r="M209" s="24"/>
      <c r="N209" s="10">
        <f t="shared" si="50"/>
        <v>0</v>
      </c>
      <c r="O209" s="9"/>
      <c r="P209" s="9"/>
      <c r="Q209" s="24"/>
      <c r="R209" s="10">
        <f t="shared" si="51"/>
        <v>0</v>
      </c>
      <c r="S209">
        <v>0</v>
      </c>
      <c r="T209" s="9"/>
      <c r="U209" s="9"/>
      <c r="V209" s="24"/>
      <c r="W209" s="10">
        <f t="shared" si="52"/>
        <v>0</v>
      </c>
    </row>
    <row r="210" spans="1:23" ht="12.75" customHeight="1" x14ac:dyDescent="0.2">
      <c r="A210" t="s">
        <v>5</v>
      </c>
      <c r="B210" t="s">
        <v>278</v>
      </c>
      <c r="C210" t="s">
        <v>5</v>
      </c>
      <c r="D210" t="s">
        <v>5</v>
      </c>
      <c r="E210" s="6" t="s">
        <v>279</v>
      </c>
      <c r="F210" s="11">
        <f t="shared" ref="F210" si="53">SUM(F199:F209)</f>
        <v>0</v>
      </c>
      <c r="G210" s="11"/>
      <c r="H210" s="11"/>
      <c r="I210" s="26"/>
      <c r="J210" s="11">
        <f t="shared" ref="J210" si="54">SUM(J199:J209)</f>
        <v>0</v>
      </c>
      <c r="K210" s="11"/>
      <c r="L210" s="11"/>
      <c r="M210" s="26"/>
      <c r="N210" s="11">
        <f t="shared" ref="N210" si="55">SUM(N199:N209)</f>
        <v>0</v>
      </c>
      <c r="O210" s="11"/>
      <c r="P210" s="11"/>
      <c r="Q210" s="26"/>
      <c r="R210" s="11">
        <f t="shared" ref="R210" si="56">SUM(R199:R209)</f>
        <v>0</v>
      </c>
      <c r="S210">
        <v>0</v>
      </c>
      <c r="T210" s="11"/>
      <c r="U210" s="11"/>
      <c r="V210" s="26"/>
      <c r="W210" s="11">
        <f t="shared" ref="W210" si="57">SUM(W199:W209)</f>
        <v>0</v>
      </c>
    </row>
    <row r="211" spans="1:23" ht="12.75" customHeight="1" x14ac:dyDescent="0.2">
      <c r="F211" s="9"/>
      <c r="G211" s="9"/>
      <c r="H211" s="9"/>
      <c r="I211" s="24"/>
      <c r="J211" s="9"/>
      <c r="K211" s="9"/>
      <c r="L211" s="9"/>
      <c r="M211" s="24"/>
      <c r="N211" s="9"/>
      <c r="O211" s="9"/>
      <c r="P211" s="9"/>
      <c r="Q211" s="24"/>
      <c r="R211" s="9"/>
      <c r="S211" s="9"/>
      <c r="T211" s="9"/>
      <c r="U211" s="9"/>
      <c r="V211" s="24"/>
      <c r="W211" s="9"/>
    </row>
    <row r="212" spans="1:23" ht="12.75" customHeight="1" x14ac:dyDescent="0.2">
      <c r="A212" t="s">
        <v>5</v>
      </c>
      <c r="B212" t="s">
        <v>280</v>
      </c>
      <c r="C212" t="s">
        <v>5</v>
      </c>
      <c r="D212" t="s">
        <v>5</v>
      </c>
      <c r="E212" s="6" t="s">
        <v>281</v>
      </c>
      <c r="F212" s="9"/>
      <c r="G212" s="9"/>
      <c r="H212" s="9"/>
      <c r="I212" s="24"/>
      <c r="J212" s="9"/>
      <c r="K212" s="9"/>
      <c r="L212" s="9"/>
      <c r="M212" s="24"/>
      <c r="N212" s="9"/>
      <c r="O212" s="9"/>
      <c r="P212" s="9"/>
      <c r="Q212" s="24"/>
      <c r="R212" s="9"/>
      <c r="S212" s="9"/>
      <c r="T212" s="9"/>
      <c r="U212" s="9"/>
      <c r="V212" s="24"/>
      <c r="W212" s="9"/>
    </row>
    <row r="213" spans="1:23" ht="12.75" customHeight="1" x14ac:dyDescent="0.2">
      <c r="A213" t="s">
        <v>5</v>
      </c>
      <c r="B213" t="s">
        <v>5</v>
      </c>
      <c r="C213" t="s">
        <v>162</v>
      </c>
      <c r="D213" t="s">
        <v>10</v>
      </c>
      <c r="E213" t="s">
        <v>282</v>
      </c>
      <c r="F213" s="10">
        <v>300</v>
      </c>
      <c r="G213" s="9"/>
      <c r="H213" s="9"/>
      <c r="I213" s="24"/>
      <c r="J213" s="10">
        <f t="shared" ref="J213:J214" si="58">F213-G213+H213</f>
        <v>300</v>
      </c>
      <c r="K213" s="9"/>
      <c r="L213" s="9"/>
      <c r="M213" s="24"/>
      <c r="N213" s="10">
        <f>J213-K213+L213</f>
        <v>300</v>
      </c>
      <c r="O213" s="9"/>
      <c r="P213" s="9"/>
      <c r="Q213" s="24"/>
      <c r="R213" s="10">
        <f t="shared" ref="R213:R214" si="59">N213-O213+P213</f>
        <v>300</v>
      </c>
      <c r="S213" s="9">
        <v>152</v>
      </c>
      <c r="T213" s="9"/>
      <c r="U213" s="9"/>
      <c r="V213" s="24"/>
      <c r="W213" s="10">
        <f t="shared" ref="W213:W214" si="60">R213-T213+U213</f>
        <v>300</v>
      </c>
    </row>
    <row r="214" spans="1:23" ht="12.75" customHeight="1" x14ac:dyDescent="0.2">
      <c r="A214" t="s">
        <v>5</v>
      </c>
      <c r="B214" t="s">
        <v>5</v>
      </c>
      <c r="C214" t="s">
        <v>173</v>
      </c>
      <c r="D214" t="s">
        <v>10</v>
      </c>
      <c r="E214" t="s">
        <v>283</v>
      </c>
      <c r="F214" s="10">
        <v>300</v>
      </c>
      <c r="G214" s="9"/>
      <c r="H214" s="9"/>
      <c r="I214" s="24"/>
      <c r="J214" s="10">
        <f t="shared" si="58"/>
        <v>300</v>
      </c>
      <c r="K214" s="9"/>
      <c r="L214" s="9"/>
      <c r="M214" s="24"/>
      <c r="N214" s="10">
        <f>J214-K214+L214</f>
        <v>300</v>
      </c>
      <c r="O214" s="9"/>
      <c r="P214" s="9"/>
      <c r="Q214" s="24"/>
      <c r="R214" s="10">
        <f t="shared" si="59"/>
        <v>300</v>
      </c>
      <c r="S214" s="9">
        <v>0</v>
      </c>
      <c r="T214" s="9"/>
      <c r="U214" s="9"/>
      <c r="V214" s="24"/>
      <c r="W214" s="10">
        <f t="shared" si="60"/>
        <v>300</v>
      </c>
    </row>
    <row r="215" spans="1:23" ht="12.75" customHeight="1" x14ac:dyDescent="0.2">
      <c r="A215" t="s">
        <v>5</v>
      </c>
      <c r="B215" t="s">
        <v>284</v>
      </c>
      <c r="C215" t="s">
        <v>5</v>
      </c>
      <c r="D215" t="s">
        <v>5</v>
      </c>
      <c r="E215" s="6" t="s">
        <v>285</v>
      </c>
      <c r="F215" s="11">
        <f>SUM(F213:F214)</f>
        <v>600</v>
      </c>
      <c r="G215" s="11"/>
      <c r="H215" s="11"/>
      <c r="I215" s="26"/>
      <c r="J215" s="11">
        <f>SUM(J213:J214)</f>
        <v>600</v>
      </c>
      <c r="K215" s="11"/>
      <c r="L215" s="11"/>
      <c r="M215" s="26"/>
      <c r="N215" s="11">
        <f>SUM(N213:N214)</f>
        <v>600</v>
      </c>
      <c r="O215" s="11"/>
      <c r="P215" s="11"/>
      <c r="Q215" s="26"/>
      <c r="R215" s="11">
        <f>SUM(R213:R214)</f>
        <v>600</v>
      </c>
      <c r="S215" s="9">
        <f>SUM(S213:S214)</f>
        <v>152</v>
      </c>
      <c r="T215" s="11"/>
      <c r="U215" s="11"/>
      <c r="V215" s="26"/>
      <c r="W215" s="11">
        <f>SUM(W213:W214)</f>
        <v>600</v>
      </c>
    </row>
    <row r="216" spans="1:23" ht="12.75" customHeight="1" x14ac:dyDescent="0.2">
      <c r="F216" s="9"/>
      <c r="G216" s="9"/>
      <c r="H216" s="9"/>
      <c r="I216" s="24"/>
      <c r="J216" s="9"/>
      <c r="K216" s="9"/>
      <c r="L216" s="9"/>
      <c r="M216" s="24"/>
      <c r="N216" s="9"/>
      <c r="O216" s="9"/>
      <c r="P216" s="9"/>
      <c r="Q216" s="24"/>
      <c r="R216" s="9"/>
      <c r="S216" s="9"/>
      <c r="T216" s="9"/>
      <c r="U216" s="9"/>
      <c r="V216" s="24"/>
      <c r="W216" s="9"/>
    </row>
    <row r="217" spans="1:23" ht="12.75" customHeight="1" x14ac:dyDescent="0.2">
      <c r="A217" t="s">
        <v>5</v>
      </c>
      <c r="B217" t="s">
        <v>286</v>
      </c>
      <c r="C217" t="s">
        <v>5</v>
      </c>
      <c r="D217" t="s">
        <v>5</v>
      </c>
      <c r="E217" s="6" t="s">
        <v>287</v>
      </c>
      <c r="F217" s="9"/>
      <c r="G217" s="9"/>
      <c r="H217" s="9"/>
      <c r="I217" s="24"/>
      <c r="J217" s="9"/>
      <c r="K217" s="9"/>
      <c r="L217" s="9"/>
      <c r="M217" s="24"/>
      <c r="N217" s="9"/>
      <c r="O217" s="9"/>
      <c r="P217" s="9"/>
      <c r="Q217" s="24"/>
      <c r="R217" s="9"/>
      <c r="S217" s="9"/>
      <c r="T217" s="9"/>
      <c r="U217" s="9"/>
      <c r="V217" s="24"/>
      <c r="W217" s="9"/>
    </row>
    <row r="218" spans="1:23" ht="12.75" customHeight="1" x14ac:dyDescent="0.2">
      <c r="C218" t="s">
        <v>103</v>
      </c>
      <c r="D218" t="s">
        <v>54</v>
      </c>
      <c r="E218" t="s">
        <v>495</v>
      </c>
      <c r="F218" s="10">
        <v>0</v>
      </c>
      <c r="G218" s="9"/>
      <c r="H218" s="9"/>
      <c r="I218" s="24"/>
      <c r="J218" s="10">
        <f t="shared" ref="J218:J225" si="61">F218-G218+H218</f>
        <v>0</v>
      </c>
      <c r="K218" s="9"/>
      <c r="L218" s="9"/>
      <c r="M218" s="24"/>
      <c r="N218" s="10">
        <v>0</v>
      </c>
      <c r="O218" s="9"/>
      <c r="P218" s="9"/>
      <c r="Q218" s="24"/>
      <c r="R218" s="10">
        <v>0</v>
      </c>
      <c r="S218">
        <v>94.5</v>
      </c>
      <c r="T218" s="9"/>
      <c r="U218" s="9"/>
      <c r="V218" s="24"/>
      <c r="W218" s="10">
        <f t="shared" ref="W218:W225" si="62">R218-T218+U218</f>
        <v>0</v>
      </c>
    </row>
    <row r="219" spans="1:23" ht="12.75" customHeight="1" x14ac:dyDescent="0.2">
      <c r="C219" s="27">
        <v>623</v>
      </c>
      <c r="D219" s="27">
        <v>41</v>
      </c>
      <c r="E219" t="s">
        <v>113</v>
      </c>
      <c r="F219" s="10">
        <v>0</v>
      </c>
      <c r="G219" s="9"/>
      <c r="H219" s="9"/>
      <c r="I219" s="24"/>
      <c r="J219" s="10">
        <v>0</v>
      </c>
      <c r="K219" s="9"/>
      <c r="L219" s="9"/>
      <c r="M219" s="24"/>
      <c r="N219" s="10">
        <v>0</v>
      </c>
      <c r="O219" s="9"/>
      <c r="P219" s="9"/>
      <c r="Q219" s="24"/>
      <c r="R219" s="10">
        <v>0</v>
      </c>
      <c r="S219">
        <v>152.51</v>
      </c>
      <c r="T219" s="9"/>
      <c r="U219" s="9"/>
      <c r="V219" s="24"/>
      <c r="W219" s="10">
        <f t="shared" si="62"/>
        <v>0</v>
      </c>
    </row>
    <row r="220" spans="1:23" ht="12.75" customHeight="1" x14ac:dyDescent="0.2">
      <c r="C220" t="s">
        <v>133</v>
      </c>
      <c r="D220" t="s">
        <v>54</v>
      </c>
      <c r="E220" t="s">
        <v>496</v>
      </c>
      <c r="F220" s="10">
        <v>0</v>
      </c>
      <c r="G220" s="9"/>
      <c r="H220" s="9"/>
      <c r="I220" s="24"/>
      <c r="J220" s="10">
        <f t="shared" si="61"/>
        <v>0</v>
      </c>
      <c r="K220" s="9"/>
      <c r="L220" s="9"/>
      <c r="M220" s="24"/>
      <c r="N220" s="10">
        <v>0</v>
      </c>
      <c r="O220" s="9"/>
      <c r="P220" s="9"/>
      <c r="Q220" s="24"/>
      <c r="R220" s="10">
        <v>0</v>
      </c>
      <c r="S220">
        <v>15.75</v>
      </c>
      <c r="T220" s="9"/>
      <c r="U220" s="9"/>
      <c r="V220" s="24"/>
      <c r="W220" s="10">
        <f t="shared" si="62"/>
        <v>0</v>
      </c>
    </row>
    <row r="221" spans="1:23" ht="12.75" customHeight="1" x14ac:dyDescent="0.2">
      <c r="A221" t="s">
        <v>5</v>
      </c>
      <c r="B221" t="s">
        <v>5</v>
      </c>
      <c r="C221" t="s">
        <v>162</v>
      </c>
      <c r="D221" t="s">
        <v>54</v>
      </c>
      <c r="E221" t="s">
        <v>288</v>
      </c>
      <c r="F221" s="10">
        <v>0</v>
      </c>
      <c r="G221" s="9"/>
      <c r="H221" s="9"/>
      <c r="I221" s="24"/>
      <c r="J221" s="10">
        <f t="shared" si="61"/>
        <v>0</v>
      </c>
      <c r="K221" s="9"/>
      <c r="L221" s="9"/>
      <c r="M221" s="24"/>
      <c r="N221" s="10">
        <f>J221-K221+L221</f>
        <v>0</v>
      </c>
      <c r="O221" s="9"/>
      <c r="P221" s="9"/>
      <c r="Q221" s="24"/>
      <c r="R221" s="10">
        <f t="shared" ref="R221:R225" si="63">N221-O221+P221</f>
        <v>0</v>
      </c>
      <c r="S221" s="9">
        <v>119.5</v>
      </c>
      <c r="T221" s="9"/>
      <c r="U221" s="9"/>
      <c r="V221" s="24"/>
      <c r="W221" s="10">
        <f t="shared" si="62"/>
        <v>0</v>
      </c>
    </row>
    <row r="222" spans="1:23" ht="12.75" customHeight="1" x14ac:dyDescent="0.2">
      <c r="A222" t="s">
        <v>5</v>
      </c>
      <c r="B222" t="s">
        <v>5</v>
      </c>
      <c r="C222" t="s">
        <v>169</v>
      </c>
      <c r="D222" t="s">
        <v>54</v>
      </c>
      <c r="E222" t="s">
        <v>289</v>
      </c>
      <c r="F222" s="10">
        <v>0</v>
      </c>
      <c r="G222" s="9"/>
      <c r="H222" s="9"/>
      <c r="I222" s="24"/>
      <c r="J222" s="10">
        <f t="shared" si="61"/>
        <v>0</v>
      </c>
      <c r="K222" s="9"/>
      <c r="L222" s="9"/>
      <c r="M222" s="24"/>
      <c r="N222" s="10">
        <f>J222-K222+L222</f>
        <v>0</v>
      </c>
      <c r="O222" s="9"/>
      <c r="P222" s="9"/>
      <c r="Q222" s="24"/>
      <c r="R222" s="10">
        <f t="shared" si="63"/>
        <v>0</v>
      </c>
      <c r="S222" s="9">
        <v>394.32</v>
      </c>
      <c r="T222" s="9"/>
      <c r="U222" s="9"/>
      <c r="V222" s="24"/>
      <c r="W222" s="10">
        <f t="shared" si="62"/>
        <v>0</v>
      </c>
    </row>
    <row r="223" spans="1:23" ht="12.75" customHeight="1" x14ac:dyDescent="0.2">
      <c r="A223" t="s">
        <v>5</v>
      </c>
      <c r="B223" t="s">
        <v>5</v>
      </c>
      <c r="C223" t="s">
        <v>169</v>
      </c>
      <c r="D223" t="s">
        <v>10</v>
      </c>
      <c r="E223" t="s">
        <v>290</v>
      </c>
      <c r="F223" s="10">
        <v>0</v>
      </c>
      <c r="G223" s="9"/>
      <c r="H223" s="9"/>
      <c r="I223" s="24"/>
      <c r="J223" s="10">
        <f t="shared" si="61"/>
        <v>0</v>
      </c>
      <c r="K223" s="9"/>
      <c r="L223" s="9"/>
      <c r="M223" s="24"/>
      <c r="N223" s="10">
        <f>J223-K223+L223</f>
        <v>0</v>
      </c>
      <c r="O223" s="9"/>
      <c r="P223" s="9"/>
      <c r="Q223" s="24"/>
      <c r="R223" s="10">
        <f t="shared" si="63"/>
        <v>0</v>
      </c>
      <c r="S223" s="9">
        <v>3.48</v>
      </c>
      <c r="T223" s="9"/>
      <c r="U223" s="9"/>
      <c r="V223" s="24"/>
      <c r="W223" s="10">
        <f t="shared" si="62"/>
        <v>0</v>
      </c>
    </row>
    <row r="224" spans="1:23" ht="12.75" customHeight="1" x14ac:dyDescent="0.2">
      <c r="A224" t="s">
        <v>5</v>
      </c>
      <c r="B224" t="s">
        <v>5</v>
      </c>
      <c r="C224" t="s">
        <v>291</v>
      </c>
      <c r="D224" t="s">
        <v>10</v>
      </c>
      <c r="E224" t="s">
        <v>292</v>
      </c>
      <c r="F224" s="10">
        <v>100</v>
      </c>
      <c r="G224" s="9"/>
      <c r="H224" s="9"/>
      <c r="I224" s="24"/>
      <c r="J224" s="10">
        <f t="shared" si="61"/>
        <v>100</v>
      </c>
      <c r="K224" s="9"/>
      <c r="L224" s="9"/>
      <c r="M224" s="24"/>
      <c r="N224" s="10">
        <f>J224-K224+L224</f>
        <v>100</v>
      </c>
      <c r="O224" s="9"/>
      <c r="P224" s="9"/>
      <c r="Q224" s="24"/>
      <c r="R224" s="10">
        <f t="shared" si="63"/>
        <v>100</v>
      </c>
      <c r="S224" s="9">
        <v>0</v>
      </c>
      <c r="T224" s="9"/>
      <c r="U224" s="9"/>
      <c r="V224" s="24"/>
      <c r="W224" s="10">
        <f t="shared" si="62"/>
        <v>100</v>
      </c>
    </row>
    <row r="225" spans="1:23" ht="12.75" customHeight="1" x14ac:dyDescent="0.2">
      <c r="A225" t="s">
        <v>5</v>
      </c>
      <c r="B225" t="s">
        <v>5</v>
      </c>
      <c r="C225" t="s">
        <v>207</v>
      </c>
      <c r="D225" s="27">
        <v>111</v>
      </c>
      <c r="E225" t="s">
        <v>293</v>
      </c>
      <c r="F225" s="10">
        <v>0</v>
      </c>
      <c r="G225" s="9"/>
      <c r="H225" s="9"/>
      <c r="I225" s="24"/>
      <c r="J225" s="10">
        <f t="shared" si="61"/>
        <v>0</v>
      </c>
      <c r="K225" s="9"/>
      <c r="L225" s="9"/>
      <c r="M225" s="24"/>
      <c r="N225" s="10">
        <f>J225-K225+L225</f>
        <v>0</v>
      </c>
      <c r="O225" s="9"/>
      <c r="P225" s="9"/>
      <c r="Q225" s="24"/>
      <c r="R225" s="10">
        <f t="shared" si="63"/>
        <v>0</v>
      </c>
      <c r="S225" s="9">
        <v>34.67</v>
      </c>
      <c r="T225" s="9"/>
      <c r="U225" s="9"/>
      <c r="V225" s="24"/>
      <c r="W225" s="10">
        <f t="shared" si="62"/>
        <v>0</v>
      </c>
    </row>
    <row r="226" spans="1:23" ht="12.75" customHeight="1" x14ac:dyDescent="0.2">
      <c r="A226" t="s">
        <v>5</v>
      </c>
      <c r="B226" t="s">
        <v>294</v>
      </c>
      <c r="C226" t="s">
        <v>5</v>
      </c>
      <c r="D226" t="s">
        <v>5</v>
      </c>
      <c r="E226" s="6" t="s">
        <v>295</v>
      </c>
      <c r="F226" s="11">
        <f>SUM(F221:F225)</f>
        <v>100</v>
      </c>
      <c r="G226" s="11"/>
      <c r="H226" s="11"/>
      <c r="I226" s="26"/>
      <c r="J226" s="11">
        <f>SUM(J221:J225)</f>
        <v>100</v>
      </c>
      <c r="K226" s="11"/>
      <c r="L226" s="11"/>
      <c r="M226" s="26"/>
      <c r="N226" s="11">
        <f>SUM(N221:N225)</f>
        <v>100</v>
      </c>
      <c r="O226" s="11"/>
      <c r="P226" s="11"/>
      <c r="Q226" s="26"/>
      <c r="R226" s="11">
        <f>SUM(R218:R225)</f>
        <v>100</v>
      </c>
      <c r="S226" s="9">
        <f>SUM(S218:S225)</f>
        <v>814.7299999999999</v>
      </c>
      <c r="T226" s="11"/>
      <c r="U226" s="11"/>
      <c r="V226" s="26"/>
      <c r="W226" s="11">
        <f>SUM(W218:W225)</f>
        <v>100</v>
      </c>
    </row>
    <row r="227" spans="1:23" ht="12.75" customHeight="1" x14ac:dyDescent="0.2">
      <c r="F227" s="9"/>
      <c r="G227" s="9"/>
      <c r="H227" s="9"/>
      <c r="I227" s="24"/>
      <c r="J227" s="9"/>
      <c r="K227" s="9"/>
      <c r="L227" s="9"/>
      <c r="M227" s="24"/>
      <c r="N227" s="9"/>
      <c r="O227" s="9"/>
      <c r="P227" s="9"/>
      <c r="Q227" s="24"/>
      <c r="R227" s="9"/>
      <c r="S227" s="9"/>
      <c r="T227" s="9"/>
      <c r="U227" s="9"/>
      <c r="V227" s="24"/>
      <c r="W227" s="9"/>
    </row>
    <row r="228" spans="1:23" ht="12.75" customHeight="1" x14ac:dyDescent="0.2">
      <c r="A228" t="s">
        <v>5</v>
      </c>
      <c r="B228" t="s">
        <v>296</v>
      </c>
      <c r="C228" t="s">
        <v>5</v>
      </c>
      <c r="D228" t="s">
        <v>5</v>
      </c>
      <c r="E228" s="6" t="s">
        <v>297</v>
      </c>
      <c r="F228" s="9"/>
      <c r="G228" s="9"/>
      <c r="H228" s="9"/>
      <c r="I228" s="24"/>
      <c r="J228" s="9"/>
      <c r="K228" s="9"/>
      <c r="L228" s="9"/>
      <c r="M228" s="24"/>
      <c r="N228" s="9"/>
      <c r="O228" s="9"/>
      <c r="P228" s="9"/>
      <c r="Q228" s="24"/>
      <c r="R228" s="9"/>
      <c r="S228" s="9"/>
      <c r="T228" s="9"/>
      <c r="U228" s="9"/>
      <c r="V228" s="24"/>
      <c r="W228" s="9"/>
    </row>
    <row r="229" spans="1:23" ht="12.75" customHeight="1" x14ac:dyDescent="0.2">
      <c r="A229" t="s">
        <v>5</v>
      </c>
      <c r="B229" t="s">
        <v>5</v>
      </c>
      <c r="C229" t="s">
        <v>162</v>
      </c>
      <c r="D229" t="s">
        <v>10</v>
      </c>
      <c r="E229" t="s">
        <v>298</v>
      </c>
      <c r="F229" s="10">
        <v>1500</v>
      </c>
      <c r="G229" s="9"/>
      <c r="H229" s="9"/>
      <c r="I229" s="24"/>
      <c r="J229" s="10">
        <f t="shared" ref="J229:J230" si="64">F229-G229+H229</f>
        <v>1500</v>
      </c>
      <c r="K229" s="9"/>
      <c r="L229" s="9"/>
      <c r="M229" s="24"/>
      <c r="N229" s="10">
        <f>J229-K229+L229</f>
        <v>1500</v>
      </c>
      <c r="O229" s="9"/>
      <c r="P229" s="9"/>
      <c r="Q229" s="24"/>
      <c r="R229" s="10">
        <f t="shared" ref="R229:R230" si="65">N229-O229+P229</f>
        <v>1500</v>
      </c>
      <c r="S229">
        <v>1166.8</v>
      </c>
      <c r="T229" s="9"/>
      <c r="U229" s="9"/>
      <c r="V229" s="24"/>
      <c r="W229" s="10">
        <f t="shared" ref="W229:W230" si="66">R229-T229+U229</f>
        <v>1500</v>
      </c>
    </row>
    <row r="230" spans="1:23" ht="22.5" x14ac:dyDescent="0.2">
      <c r="A230" t="s">
        <v>5</v>
      </c>
      <c r="B230" t="s">
        <v>5</v>
      </c>
      <c r="C230" t="s">
        <v>183</v>
      </c>
      <c r="D230" t="s">
        <v>10</v>
      </c>
      <c r="E230" s="4" t="s">
        <v>299</v>
      </c>
      <c r="F230" s="10">
        <v>3000</v>
      </c>
      <c r="G230" s="9"/>
      <c r="H230" s="9"/>
      <c r="I230" s="24"/>
      <c r="J230" s="10">
        <f t="shared" si="64"/>
        <v>3000</v>
      </c>
      <c r="K230" s="9"/>
      <c r="L230" s="9"/>
      <c r="M230" s="24"/>
      <c r="N230" s="10">
        <f>J230-K230+L230</f>
        <v>3000</v>
      </c>
      <c r="O230" s="9"/>
      <c r="P230" s="9">
        <v>1500</v>
      </c>
      <c r="Q230" s="25" t="s">
        <v>562</v>
      </c>
      <c r="R230" s="10">
        <f t="shared" si="65"/>
        <v>4500</v>
      </c>
      <c r="S230">
        <v>3129.06</v>
      </c>
      <c r="T230" s="9"/>
      <c r="U230" s="9"/>
      <c r="V230" s="25"/>
      <c r="W230" s="10">
        <f t="shared" si="66"/>
        <v>4500</v>
      </c>
    </row>
    <row r="231" spans="1:23" ht="12.75" customHeight="1" x14ac:dyDescent="0.2">
      <c r="A231" t="s">
        <v>5</v>
      </c>
      <c r="B231" t="s">
        <v>300</v>
      </c>
      <c r="C231" t="s">
        <v>5</v>
      </c>
      <c r="D231" t="s">
        <v>5</v>
      </c>
      <c r="E231" s="6" t="s">
        <v>301</v>
      </c>
      <c r="F231" s="11">
        <f t="shared" ref="F231" si="67">SUM(F229:F230)</f>
        <v>4500</v>
      </c>
      <c r="G231" s="11"/>
      <c r="H231" s="11"/>
      <c r="I231" s="26"/>
      <c r="J231" s="11">
        <f t="shared" ref="J231" si="68">SUM(J229:J230)</f>
        <v>4500</v>
      </c>
      <c r="K231" s="11"/>
      <c r="L231" s="11"/>
      <c r="M231" s="26"/>
      <c r="N231" s="11">
        <f t="shared" ref="N231" si="69">SUM(N229:N230)</f>
        <v>4500</v>
      </c>
      <c r="O231" s="11"/>
      <c r="P231" s="11"/>
      <c r="Q231" s="26"/>
      <c r="R231" s="11">
        <f t="shared" ref="R231:S231" si="70">SUM(R229:R230)</f>
        <v>6000</v>
      </c>
      <c r="S231" s="9">
        <f t="shared" si="70"/>
        <v>4295.8599999999997</v>
      </c>
      <c r="T231" s="11"/>
      <c r="U231" s="11"/>
      <c r="V231" s="26"/>
      <c r="W231" s="11">
        <f t="shared" ref="W231" si="71">SUM(W229:W230)</f>
        <v>6000</v>
      </c>
    </row>
    <row r="232" spans="1:23" ht="12.75" customHeight="1" x14ac:dyDescent="0.2">
      <c r="F232" s="9"/>
      <c r="G232" s="9"/>
      <c r="H232" s="9"/>
      <c r="I232" s="24"/>
      <c r="J232" s="9"/>
      <c r="K232" s="9"/>
      <c r="L232" s="9"/>
      <c r="M232" s="24"/>
      <c r="N232" s="9"/>
      <c r="O232" s="9"/>
      <c r="P232" s="9"/>
      <c r="Q232" s="24"/>
      <c r="R232" s="9"/>
      <c r="S232" s="9"/>
      <c r="T232" s="9"/>
      <c r="U232" s="9"/>
      <c r="V232" s="24"/>
      <c r="W232" s="9"/>
    </row>
    <row r="233" spans="1:23" ht="12.75" customHeight="1" x14ac:dyDescent="0.2">
      <c r="A233" t="s">
        <v>5</v>
      </c>
      <c r="B233" t="s">
        <v>302</v>
      </c>
      <c r="C233" t="s">
        <v>5</v>
      </c>
      <c r="D233" t="s">
        <v>5</v>
      </c>
      <c r="E233" s="6" t="s">
        <v>303</v>
      </c>
      <c r="F233" s="9"/>
      <c r="G233" s="9"/>
      <c r="H233" s="9"/>
      <c r="I233" s="24"/>
      <c r="J233" s="9"/>
      <c r="K233" s="9"/>
      <c r="L233" s="9"/>
      <c r="M233" s="24"/>
      <c r="N233" s="9"/>
      <c r="O233" s="9"/>
      <c r="P233" s="9"/>
      <c r="Q233" s="24"/>
      <c r="R233" s="9"/>
      <c r="S233" s="9"/>
      <c r="T233" s="9"/>
      <c r="U233" s="9"/>
      <c r="V233" s="24"/>
      <c r="W233" s="9"/>
    </row>
    <row r="234" spans="1:23" ht="12.75" customHeight="1" x14ac:dyDescent="0.2">
      <c r="A234" t="s">
        <v>5</v>
      </c>
      <c r="B234" t="s">
        <v>5</v>
      </c>
      <c r="C234" t="s">
        <v>162</v>
      </c>
      <c r="D234" t="s">
        <v>10</v>
      </c>
      <c r="E234" t="s">
        <v>304</v>
      </c>
      <c r="F234" s="10">
        <v>0</v>
      </c>
      <c r="G234" s="9"/>
      <c r="H234" s="9"/>
      <c r="I234" s="24"/>
      <c r="J234" s="10">
        <f t="shared" ref="J234:J237" si="72">F234-G234+H234</f>
        <v>0</v>
      </c>
      <c r="K234" s="9"/>
      <c r="L234" s="9"/>
      <c r="M234" s="24"/>
      <c r="N234" s="10">
        <f>J234-K234+L234</f>
        <v>0</v>
      </c>
      <c r="O234" s="9"/>
      <c r="P234" s="9"/>
      <c r="Q234" s="24"/>
      <c r="R234" s="10">
        <f t="shared" ref="R234:R237" si="73">N234-O234+P234</f>
        <v>0</v>
      </c>
      <c r="S234" s="9">
        <v>0</v>
      </c>
      <c r="T234" s="9"/>
      <c r="U234" s="9"/>
      <c r="V234" s="24"/>
      <c r="W234" s="10">
        <f t="shared" ref="W234:W237" si="74">R234-T234+U234</f>
        <v>0</v>
      </c>
    </row>
    <row r="235" spans="1:23" ht="12.75" customHeight="1" x14ac:dyDescent="0.2">
      <c r="A235" t="s">
        <v>5</v>
      </c>
      <c r="B235" t="s">
        <v>5</v>
      </c>
      <c r="C235" t="s">
        <v>189</v>
      </c>
      <c r="D235" t="s">
        <v>10</v>
      </c>
      <c r="E235" t="s">
        <v>305</v>
      </c>
      <c r="F235" s="10">
        <v>100</v>
      </c>
      <c r="G235" s="9"/>
      <c r="H235" s="9"/>
      <c r="I235" s="24"/>
      <c r="J235" s="10">
        <f t="shared" si="72"/>
        <v>100</v>
      </c>
      <c r="K235" s="9"/>
      <c r="L235" s="9"/>
      <c r="M235" s="24"/>
      <c r="N235" s="10">
        <f>J235-K235+L235</f>
        <v>100</v>
      </c>
      <c r="O235" s="9"/>
      <c r="P235" s="9"/>
      <c r="Q235" s="24"/>
      <c r="R235" s="10">
        <f t="shared" si="73"/>
        <v>100</v>
      </c>
      <c r="S235" s="9">
        <v>65</v>
      </c>
      <c r="T235" s="9"/>
      <c r="U235" s="9"/>
      <c r="V235" s="24"/>
      <c r="W235" s="10">
        <f t="shared" si="74"/>
        <v>100</v>
      </c>
    </row>
    <row r="236" spans="1:23" ht="12.75" customHeight="1" x14ac:dyDescent="0.2">
      <c r="A236" t="s">
        <v>5</v>
      </c>
      <c r="B236" t="s">
        <v>5</v>
      </c>
      <c r="C236" t="s">
        <v>193</v>
      </c>
      <c r="D236" t="s">
        <v>10</v>
      </c>
      <c r="E236" t="s">
        <v>306</v>
      </c>
      <c r="F236" s="10">
        <v>25300</v>
      </c>
      <c r="G236" s="9"/>
      <c r="H236" s="9"/>
      <c r="I236" s="24"/>
      <c r="J236" s="10">
        <f t="shared" si="72"/>
        <v>25300</v>
      </c>
      <c r="K236" s="9"/>
      <c r="L236" s="9"/>
      <c r="M236" s="24"/>
      <c r="N236" s="10">
        <f>J236-K236+L236</f>
        <v>25300</v>
      </c>
      <c r="O236" s="9"/>
      <c r="P236" s="9"/>
      <c r="Q236" s="24"/>
      <c r="R236" s="10">
        <f t="shared" si="73"/>
        <v>25300</v>
      </c>
      <c r="S236" s="9">
        <v>20616.490000000002</v>
      </c>
      <c r="T236" s="9"/>
      <c r="U236" s="9"/>
      <c r="V236" s="24"/>
      <c r="W236" s="10">
        <f t="shared" si="74"/>
        <v>25300</v>
      </c>
    </row>
    <row r="237" spans="1:23" ht="12.75" customHeight="1" x14ac:dyDescent="0.2">
      <c r="A237" t="s">
        <v>5</v>
      </c>
      <c r="B237" t="s">
        <v>5</v>
      </c>
      <c r="C237" t="s">
        <v>203</v>
      </c>
      <c r="D237" t="s">
        <v>10</v>
      </c>
      <c r="E237" t="s">
        <v>307</v>
      </c>
      <c r="F237" s="10">
        <v>12000</v>
      </c>
      <c r="G237" s="9"/>
      <c r="H237" s="9"/>
      <c r="I237" s="24"/>
      <c r="J237" s="10">
        <f t="shared" si="72"/>
        <v>12000</v>
      </c>
      <c r="K237" s="9"/>
      <c r="L237" s="9"/>
      <c r="M237" s="24"/>
      <c r="N237" s="10">
        <f>J237-K237+L237</f>
        <v>12000</v>
      </c>
      <c r="O237" s="9"/>
      <c r="P237" s="9"/>
      <c r="Q237" s="24"/>
      <c r="R237" s="10">
        <f t="shared" si="73"/>
        <v>12000</v>
      </c>
      <c r="S237" s="9">
        <v>9111.11</v>
      </c>
      <c r="T237" s="9"/>
      <c r="U237" s="9"/>
      <c r="V237" s="24"/>
      <c r="W237" s="10">
        <f t="shared" si="74"/>
        <v>12000</v>
      </c>
    </row>
    <row r="238" spans="1:23" ht="12.75" customHeight="1" x14ac:dyDescent="0.2">
      <c r="A238" t="s">
        <v>5</v>
      </c>
      <c r="B238" t="s">
        <v>308</v>
      </c>
      <c r="C238" t="s">
        <v>5</v>
      </c>
      <c r="D238" t="s">
        <v>5</v>
      </c>
      <c r="E238" s="6" t="s">
        <v>309</v>
      </c>
      <c r="F238" s="11">
        <f>SUM(F234:F237)</f>
        <v>37400</v>
      </c>
      <c r="G238" s="11"/>
      <c r="H238" s="11"/>
      <c r="I238" s="26"/>
      <c r="J238" s="11">
        <f>SUM(J234:J237)</f>
        <v>37400</v>
      </c>
      <c r="K238" s="11"/>
      <c r="L238" s="11"/>
      <c r="M238" s="26"/>
      <c r="N238" s="11">
        <f>SUM(N234:N237)</f>
        <v>37400</v>
      </c>
      <c r="O238" s="11"/>
      <c r="P238" s="11"/>
      <c r="Q238" s="26"/>
      <c r="R238" s="11">
        <f>SUM(R234:R237)</f>
        <v>37400</v>
      </c>
      <c r="S238" s="11">
        <f>SUM(S234:S237)</f>
        <v>29792.600000000002</v>
      </c>
      <c r="T238" s="11"/>
      <c r="U238" s="11"/>
      <c r="V238" s="26"/>
      <c r="W238" s="11">
        <f>SUM(W234:W237)</f>
        <v>37400</v>
      </c>
    </row>
    <row r="239" spans="1:23" ht="12.75" customHeight="1" x14ac:dyDescent="0.2">
      <c r="F239" s="9"/>
      <c r="G239" s="9"/>
      <c r="H239" s="9"/>
      <c r="I239" s="24"/>
      <c r="J239" s="9"/>
      <c r="K239" s="9"/>
      <c r="L239" s="9"/>
      <c r="M239" s="24"/>
      <c r="N239" s="9"/>
      <c r="O239" s="9"/>
      <c r="P239" s="9"/>
      <c r="Q239" s="24"/>
      <c r="R239" s="9"/>
      <c r="S239" s="9"/>
      <c r="T239" s="9"/>
      <c r="U239" s="9"/>
      <c r="V239" s="24"/>
      <c r="W239" s="9"/>
    </row>
    <row r="240" spans="1:23" ht="12.75" customHeight="1" x14ac:dyDescent="0.2">
      <c r="A240" t="s">
        <v>5</v>
      </c>
      <c r="B240" t="s">
        <v>310</v>
      </c>
      <c r="C240" t="s">
        <v>5</v>
      </c>
      <c r="D240" t="s">
        <v>5</v>
      </c>
      <c r="E240" s="6" t="s">
        <v>311</v>
      </c>
      <c r="F240" s="9"/>
      <c r="G240" s="9"/>
      <c r="H240" s="9"/>
      <c r="I240" s="24"/>
      <c r="J240" s="9"/>
      <c r="K240" s="9"/>
      <c r="L240" s="9"/>
      <c r="M240" s="24"/>
      <c r="N240" s="9"/>
      <c r="O240" s="9"/>
      <c r="P240" s="9"/>
      <c r="Q240" s="24"/>
      <c r="R240" s="9"/>
      <c r="S240" s="9"/>
      <c r="T240" s="9"/>
      <c r="U240" s="9"/>
      <c r="V240" s="24"/>
      <c r="W240" s="9"/>
    </row>
    <row r="241" spans="1:23" ht="12.75" customHeight="1" x14ac:dyDescent="0.2">
      <c r="A241" t="s">
        <v>5</v>
      </c>
      <c r="B241" t="s">
        <v>5</v>
      </c>
      <c r="C241" t="s">
        <v>107</v>
      </c>
      <c r="D241" t="s">
        <v>10</v>
      </c>
      <c r="E241" t="s">
        <v>312</v>
      </c>
      <c r="F241" s="10">
        <v>106</v>
      </c>
      <c r="G241" s="9"/>
      <c r="H241" s="9"/>
      <c r="I241" s="24"/>
      <c r="J241" s="10">
        <f t="shared" ref="J241:J251" si="75">F241-G241+H241</f>
        <v>106</v>
      </c>
      <c r="K241" s="9"/>
      <c r="L241" s="9"/>
      <c r="M241" s="24"/>
      <c r="N241" s="10">
        <f>J241-K241+L241</f>
        <v>106</v>
      </c>
      <c r="O241" s="9"/>
      <c r="P241" s="9"/>
      <c r="Q241" s="24"/>
      <c r="R241" s="10">
        <f t="shared" ref="R241:R251" si="76">N241-O241+P241</f>
        <v>106</v>
      </c>
      <c r="S241" s="40">
        <v>132</v>
      </c>
      <c r="T241" s="9"/>
      <c r="U241" s="9"/>
      <c r="V241" s="24"/>
      <c r="W241" s="10">
        <f t="shared" ref="W241:W251" si="77">R241-T241+U241</f>
        <v>106</v>
      </c>
    </row>
    <row r="242" spans="1:23" ht="12.75" customHeight="1" x14ac:dyDescent="0.2">
      <c r="C242" t="s">
        <v>114</v>
      </c>
      <c r="D242" t="s">
        <v>10</v>
      </c>
      <c r="E242" t="s">
        <v>497</v>
      </c>
      <c r="F242" s="10">
        <v>0</v>
      </c>
      <c r="G242" s="9"/>
      <c r="H242" s="9"/>
      <c r="I242" s="9"/>
      <c r="J242" s="10">
        <f t="shared" si="75"/>
        <v>0</v>
      </c>
      <c r="K242" s="9"/>
      <c r="L242" s="9"/>
      <c r="M242" s="24"/>
      <c r="N242" s="10">
        <f t="shared" ref="N242" si="78">J242-K242+L242</f>
        <v>0</v>
      </c>
      <c r="O242" s="9"/>
      <c r="P242" s="9"/>
      <c r="Q242" s="24"/>
      <c r="R242" s="10">
        <f t="shared" si="76"/>
        <v>0</v>
      </c>
      <c r="S242" s="40">
        <v>16.8</v>
      </c>
      <c r="T242" s="9"/>
      <c r="U242" s="9"/>
      <c r="V242" s="24"/>
      <c r="W242" s="10">
        <f t="shared" si="77"/>
        <v>0</v>
      </c>
    </row>
    <row r="243" spans="1:23" ht="12.75" customHeight="1" x14ac:dyDescent="0.2">
      <c r="A243" t="s">
        <v>5</v>
      </c>
      <c r="B243" t="s">
        <v>5</v>
      </c>
      <c r="C243" t="s">
        <v>118</v>
      </c>
      <c r="D243" t="s">
        <v>10</v>
      </c>
      <c r="E243" t="s">
        <v>313</v>
      </c>
      <c r="F243" s="10">
        <v>150</v>
      </c>
      <c r="G243" s="9"/>
      <c r="H243" s="9"/>
      <c r="I243" s="24"/>
      <c r="J243" s="10">
        <f t="shared" si="75"/>
        <v>150</v>
      </c>
      <c r="K243" s="9"/>
      <c r="L243" s="9"/>
      <c r="M243" s="24"/>
      <c r="N243" s="10">
        <f>J243-K243+L243</f>
        <v>150</v>
      </c>
      <c r="O243" s="9"/>
      <c r="P243" s="9"/>
      <c r="Q243" s="24"/>
      <c r="R243" s="10">
        <f t="shared" si="76"/>
        <v>150</v>
      </c>
      <c r="S243" s="40">
        <v>168</v>
      </c>
      <c r="T243" s="9"/>
      <c r="U243" s="9"/>
      <c r="V243" s="24"/>
      <c r="W243" s="10">
        <f t="shared" si="77"/>
        <v>150</v>
      </c>
    </row>
    <row r="244" spans="1:23" ht="12.75" customHeight="1" x14ac:dyDescent="0.2">
      <c r="A244" t="s">
        <v>5</v>
      </c>
      <c r="B244" t="s">
        <v>5</v>
      </c>
      <c r="C244" t="s">
        <v>123</v>
      </c>
      <c r="D244" t="s">
        <v>10</v>
      </c>
      <c r="E244" t="s">
        <v>314</v>
      </c>
      <c r="F244" s="10">
        <v>9</v>
      </c>
      <c r="G244" s="9"/>
      <c r="H244" s="9"/>
      <c r="I244" s="24"/>
      <c r="J244" s="10">
        <f t="shared" si="75"/>
        <v>9</v>
      </c>
      <c r="K244" s="9"/>
      <c r="L244" s="9"/>
      <c r="M244" s="24"/>
      <c r="N244" s="10">
        <f>J244-K244+L244</f>
        <v>9</v>
      </c>
      <c r="O244" s="9"/>
      <c r="P244" s="9"/>
      <c r="Q244" s="24"/>
      <c r="R244" s="10">
        <f t="shared" si="76"/>
        <v>9</v>
      </c>
      <c r="S244" s="40">
        <v>9.6</v>
      </c>
      <c r="T244" s="9"/>
      <c r="U244" s="9"/>
      <c r="V244" s="24"/>
      <c r="W244" s="10">
        <f t="shared" si="77"/>
        <v>9</v>
      </c>
    </row>
    <row r="245" spans="1:23" ht="12.75" customHeight="1" x14ac:dyDescent="0.2">
      <c r="A245" t="s">
        <v>5</v>
      </c>
      <c r="B245" t="s">
        <v>5</v>
      </c>
      <c r="C245" t="s">
        <v>128</v>
      </c>
      <c r="D245" t="s">
        <v>10</v>
      </c>
      <c r="E245" t="s">
        <v>315</v>
      </c>
      <c r="F245" s="10">
        <v>32</v>
      </c>
      <c r="G245" s="9"/>
      <c r="H245" s="9"/>
      <c r="I245" s="24"/>
      <c r="J245" s="10">
        <f t="shared" si="75"/>
        <v>32</v>
      </c>
      <c r="K245" s="9"/>
      <c r="L245" s="9"/>
      <c r="M245" s="24"/>
      <c r="N245" s="10">
        <f>J245-K245+L245</f>
        <v>32</v>
      </c>
      <c r="O245" s="9"/>
      <c r="P245" s="9"/>
      <c r="Q245" s="24"/>
      <c r="R245" s="10">
        <f t="shared" si="76"/>
        <v>32</v>
      </c>
      <c r="S245" s="40">
        <v>36</v>
      </c>
      <c r="T245" s="9"/>
      <c r="U245" s="9"/>
      <c r="V245" s="24"/>
      <c r="W245" s="10">
        <f t="shared" si="77"/>
        <v>32</v>
      </c>
    </row>
    <row r="246" spans="1:23" ht="12.75" customHeight="1" x14ac:dyDescent="0.2">
      <c r="C246" t="s">
        <v>133</v>
      </c>
      <c r="D246" t="s">
        <v>10</v>
      </c>
      <c r="E246" t="s">
        <v>498</v>
      </c>
      <c r="F246" s="10">
        <v>0</v>
      </c>
      <c r="I246"/>
      <c r="J246" s="10">
        <v>0</v>
      </c>
      <c r="K246" s="9"/>
      <c r="L246" s="9"/>
      <c r="M246" s="24"/>
      <c r="N246" s="10">
        <f t="shared" ref="N246" si="79">J246-K246+L246</f>
        <v>0</v>
      </c>
      <c r="O246" s="9"/>
      <c r="P246" s="9"/>
      <c r="Q246" s="24"/>
      <c r="R246" s="10">
        <f t="shared" si="76"/>
        <v>0</v>
      </c>
      <c r="S246" s="40">
        <v>12</v>
      </c>
      <c r="T246" s="9"/>
      <c r="U246" s="9"/>
      <c r="V246" s="24"/>
      <c r="W246" s="10">
        <f t="shared" si="77"/>
        <v>0</v>
      </c>
    </row>
    <row r="247" spans="1:23" ht="12.75" customHeight="1" x14ac:dyDescent="0.2">
      <c r="A247" t="s">
        <v>5</v>
      </c>
      <c r="B247" t="s">
        <v>5</v>
      </c>
      <c r="C247" t="s">
        <v>137</v>
      </c>
      <c r="D247" t="s">
        <v>10</v>
      </c>
      <c r="E247" t="s">
        <v>316</v>
      </c>
      <c r="F247" s="10">
        <v>51</v>
      </c>
      <c r="G247" s="9"/>
      <c r="H247" s="9"/>
      <c r="I247" s="24"/>
      <c r="J247" s="10">
        <f t="shared" si="75"/>
        <v>51</v>
      </c>
      <c r="K247" s="9"/>
      <c r="L247" s="9"/>
      <c r="M247" s="24"/>
      <c r="N247" s="10">
        <f>J247-K247+L247</f>
        <v>51</v>
      </c>
      <c r="O247" s="9"/>
      <c r="P247" s="9"/>
      <c r="Q247" s="24"/>
      <c r="R247" s="10">
        <f t="shared" si="76"/>
        <v>51</v>
      </c>
      <c r="S247" s="40">
        <v>57</v>
      </c>
      <c r="T247" s="9"/>
      <c r="U247" s="9"/>
      <c r="V247" s="24"/>
      <c r="W247" s="10">
        <f t="shared" si="77"/>
        <v>51</v>
      </c>
    </row>
    <row r="248" spans="1:23" ht="12.75" customHeight="1" x14ac:dyDescent="0.2">
      <c r="A248" t="s">
        <v>5</v>
      </c>
      <c r="B248" t="s">
        <v>5</v>
      </c>
      <c r="C248" t="s">
        <v>146</v>
      </c>
      <c r="D248" t="s">
        <v>10</v>
      </c>
      <c r="E248" t="s">
        <v>317</v>
      </c>
      <c r="F248" s="10">
        <v>1200</v>
      </c>
      <c r="G248" s="9"/>
      <c r="H248" s="9"/>
      <c r="I248" s="24"/>
      <c r="J248" s="10">
        <f t="shared" si="75"/>
        <v>1200</v>
      </c>
      <c r="K248" s="9"/>
      <c r="L248" s="9"/>
      <c r="M248" s="24"/>
      <c r="N248" s="10">
        <f>J248-K248+L248</f>
        <v>1200</v>
      </c>
      <c r="O248" s="9"/>
      <c r="P248" s="9"/>
      <c r="Q248" s="24"/>
      <c r="R248" s="10">
        <f t="shared" si="76"/>
        <v>1200</v>
      </c>
      <c r="S248" s="40">
        <v>568</v>
      </c>
      <c r="T248" s="9"/>
      <c r="U248" s="9"/>
      <c r="V248" s="24"/>
      <c r="W248" s="10">
        <f t="shared" si="77"/>
        <v>1200</v>
      </c>
    </row>
    <row r="249" spans="1:23" ht="33.75" x14ac:dyDescent="0.2">
      <c r="A249" t="s">
        <v>5</v>
      </c>
      <c r="B249" t="s">
        <v>5</v>
      </c>
      <c r="C249" t="s">
        <v>193</v>
      </c>
      <c r="D249" t="s">
        <v>10</v>
      </c>
      <c r="E249" t="s">
        <v>318</v>
      </c>
      <c r="F249" s="10">
        <v>300</v>
      </c>
      <c r="G249" s="9"/>
      <c r="H249" s="9"/>
      <c r="I249" s="24"/>
      <c r="J249" s="10">
        <f t="shared" si="75"/>
        <v>300</v>
      </c>
      <c r="K249" s="9"/>
      <c r="L249" s="9"/>
      <c r="M249" s="24"/>
      <c r="N249" s="10">
        <f>J249-K249+L249</f>
        <v>300</v>
      </c>
      <c r="O249" s="9"/>
      <c r="P249" s="9">
        <v>1000</v>
      </c>
      <c r="Q249" s="25" t="s">
        <v>563</v>
      </c>
      <c r="R249" s="10">
        <f t="shared" si="76"/>
        <v>1300</v>
      </c>
      <c r="S249" s="40">
        <v>1085.1600000000001</v>
      </c>
      <c r="T249" s="9"/>
      <c r="U249" s="9"/>
      <c r="V249" s="25"/>
      <c r="W249" s="10">
        <f t="shared" si="77"/>
        <v>1300</v>
      </c>
    </row>
    <row r="250" spans="1:23" ht="12.75" customHeight="1" x14ac:dyDescent="0.2">
      <c r="A250" t="s">
        <v>5</v>
      </c>
      <c r="B250" t="s">
        <v>5</v>
      </c>
      <c r="C250" t="s">
        <v>201</v>
      </c>
      <c r="D250" t="s">
        <v>10</v>
      </c>
      <c r="E250" t="s">
        <v>319</v>
      </c>
      <c r="F250" s="10">
        <v>160</v>
      </c>
      <c r="G250" s="9"/>
      <c r="H250" s="9"/>
      <c r="I250" s="24"/>
      <c r="J250" s="10">
        <f t="shared" si="75"/>
        <v>160</v>
      </c>
      <c r="K250" s="9"/>
      <c r="L250" s="9"/>
      <c r="M250" s="24"/>
      <c r="N250" s="10">
        <f>J250-K250+L250</f>
        <v>160</v>
      </c>
      <c r="O250" s="9"/>
      <c r="P250" s="9"/>
      <c r="Q250" s="24"/>
      <c r="R250" s="10">
        <f t="shared" si="76"/>
        <v>160</v>
      </c>
      <c r="S250" s="40">
        <v>77.489999999999995</v>
      </c>
      <c r="T250" s="9"/>
      <c r="U250" s="9"/>
      <c r="V250" s="24"/>
      <c r="W250" s="10">
        <f t="shared" si="77"/>
        <v>160</v>
      </c>
    </row>
    <row r="251" spans="1:23" ht="12.75" customHeight="1" x14ac:dyDescent="0.2">
      <c r="A251" t="s">
        <v>5</v>
      </c>
      <c r="B251" t="s">
        <v>5</v>
      </c>
      <c r="C251" t="s">
        <v>213</v>
      </c>
      <c r="D251" t="s">
        <v>10</v>
      </c>
      <c r="E251" t="s">
        <v>320</v>
      </c>
      <c r="F251" s="10">
        <v>1100</v>
      </c>
      <c r="G251" s="9"/>
      <c r="H251" s="9"/>
      <c r="I251" s="24"/>
      <c r="J251" s="10">
        <f t="shared" si="75"/>
        <v>1100</v>
      </c>
      <c r="K251" s="9"/>
      <c r="L251" s="9"/>
      <c r="M251" s="24"/>
      <c r="N251" s="10">
        <f>J251-K251+L251</f>
        <v>1100</v>
      </c>
      <c r="O251" s="9"/>
      <c r="P251" s="9"/>
      <c r="Q251" s="24"/>
      <c r="R251" s="10">
        <f t="shared" si="76"/>
        <v>1100</v>
      </c>
      <c r="S251" s="40">
        <v>1002.55</v>
      </c>
      <c r="T251" s="9"/>
      <c r="U251" s="9"/>
      <c r="V251" s="24"/>
      <c r="W251" s="10">
        <f t="shared" si="77"/>
        <v>1100</v>
      </c>
    </row>
    <row r="252" spans="1:23" ht="12.75" customHeight="1" x14ac:dyDescent="0.2">
      <c r="A252" t="s">
        <v>5</v>
      </c>
      <c r="B252" t="s">
        <v>321</v>
      </c>
      <c r="C252" t="s">
        <v>5</v>
      </c>
      <c r="D252" t="s">
        <v>5</v>
      </c>
      <c r="E252" s="6" t="s">
        <v>322</v>
      </c>
      <c r="F252" s="11">
        <f>SUM(F241:F251)</f>
        <v>3108</v>
      </c>
      <c r="G252" s="11"/>
      <c r="H252" s="11"/>
      <c r="I252" s="26"/>
      <c r="J252" s="11">
        <f>SUM(J241:J251)</f>
        <v>3108</v>
      </c>
      <c r="K252" s="11"/>
      <c r="L252" s="11"/>
      <c r="M252" s="26"/>
      <c r="N252" s="11">
        <f>SUM(N241:N251)</f>
        <v>3108</v>
      </c>
      <c r="O252" s="11"/>
      <c r="P252" s="11"/>
      <c r="Q252" s="26"/>
      <c r="R252" s="11">
        <f>SUM(R241:R251)</f>
        <v>4108</v>
      </c>
      <c r="S252" s="9">
        <f>SUM(S241:S251)</f>
        <v>3164.6000000000004</v>
      </c>
      <c r="T252" s="11"/>
      <c r="U252" s="11"/>
      <c r="V252" s="26"/>
      <c r="W252" s="11">
        <f>SUM(W241:W251)</f>
        <v>4108</v>
      </c>
    </row>
    <row r="253" spans="1:23" ht="12.75" customHeight="1" x14ac:dyDescent="0.2">
      <c r="F253" s="9"/>
      <c r="G253" s="9"/>
      <c r="H253" s="9"/>
      <c r="I253" s="24"/>
      <c r="J253" s="9"/>
      <c r="K253" s="9"/>
      <c r="L253" s="9"/>
      <c r="M253" s="24"/>
      <c r="N253" s="9"/>
      <c r="O253" s="9"/>
      <c r="P253" s="9"/>
      <c r="Q253" s="24"/>
      <c r="R253" s="9"/>
      <c r="S253" s="9"/>
      <c r="T253" s="9"/>
      <c r="U253" s="9"/>
      <c r="V253" s="24"/>
      <c r="W253" s="9"/>
    </row>
    <row r="254" spans="1:23" ht="12.75" customHeight="1" x14ac:dyDescent="0.2">
      <c r="A254" t="s">
        <v>5</v>
      </c>
      <c r="B254" t="s">
        <v>323</v>
      </c>
      <c r="C254" t="s">
        <v>5</v>
      </c>
      <c r="D254" t="s">
        <v>5</v>
      </c>
      <c r="E254" s="6" t="s">
        <v>324</v>
      </c>
      <c r="F254" s="9"/>
      <c r="G254" s="9"/>
      <c r="H254" s="9"/>
      <c r="I254" s="24"/>
      <c r="J254" s="9"/>
      <c r="K254" s="9"/>
      <c r="L254" s="9"/>
      <c r="M254" s="24"/>
      <c r="N254" s="9"/>
      <c r="O254" s="9"/>
      <c r="P254" s="9"/>
      <c r="Q254" s="24"/>
      <c r="R254" s="9"/>
      <c r="S254" s="9"/>
      <c r="T254" s="9"/>
      <c r="U254" s="9"/>
      <c r="V254" s="24"/>
      <c r="W254" s="9"/>
    </row>
    <row r="255" spans="1:23" ht="12.75" customHeight="1" x14ac:dyDescent="0.2">
      <c r="A255" t="s">
        <v>5</v>
      </c>
      <c r="B255" t="s">
        <v>5</v>
      </c>
      <c r="C255" t="s">
        <v>162</v>
      </c>
      <c r="D255" t="s">
        <v>10</v>
      </c>
      <c r="E255" t="s">
        <v>325</v>
      </c>
      <c r="F255" s="10">
        <v>2000</v>
      </c>
      <c r="G255" s="9"/>
      <c r="H255" s="9"/>
      <c r="I255" s="24"/>
      <c r="J255" s="10">
        <f t="shared" ref="J255:J263" si="80">F255-G255+H255</f>
        <v>2000</v>
      </c>
      <c r="K255" s="9"/>
      <c r="L255" s="9"/>
      <c r="M255" s="24"/>
      <c r="N255" s="10">
        <f t="shared" ref="N255:N261" si="81">J255-K255+L255</f>
        <v>2000</v>
      </c>
      <c r="O255" s="9"/>
      <c r="P255" s="9"/>
      <c r="Q255" s="24"/>
      <c r="R255" s="10">
        <f t="shared" ref="R255:R263" si="82">N255-O255+P255</f>
        <v>2000</v>
      </c>
      <c r="S255" s="40">
        <v>1186.3900000000001</v>
      </c>
      <c r="T255" s="9"/>
      <c r="U255" s="9"/>
      <c r="V255" s="24"/>
      <c r="W255" s="10">
        <f t="shared" ref="W255:W263" si="83">R255-T255+U255</f>
        <v>2000</v>
      </c>
    </row>
    <row r="256" spans="1:23" ht="12.75" customHeight="1" x14ac:dyDescent="0.2">
      <c r="A256" t="s">
        <v>5</v>
      </c>
      <c r="B256" t="s">
        <v>5</v>
      </c>
      <c r="C256" t="s">
        <v>162</v>
      </c>
      <c r="D256" t="s">
        <v>10</v>
      </c>
      <c r="E256" t="s">
        <v>326</v>
      </c>
      <c r="F256" s="10">
        <v>2500</v>
      </c>
      <c r="G256" s="9"/>
      <c r="H256" s="9"/>
      <c r="I256" s="24"/>
      <c r="J256" s="10">
        <f t="shared" si="80"/>
        <v>2500</v>
      </c>
      <c r="K256" s="9"/>
      <c r="L256" s="9"/>
      <c r="M256" s="24"/>
      <c r="N256" s="10">
        <f t="shared" si="81"/>
        <v>2500</v>
      </c>
      <c r="O256" s="9"/>
      <c r="P256" s="9"/>
      <c r="Q256" s="24"/>
      <c r="R256" s="10">
        <f t="shared" si="82"/>
        <v>2500</v>
      </c>
      <c r="S256" s="40">
        <v>1360.6</v>
      </c>
      <c r="T256" s="9"/>
      <c r="U256" s="9"/>
      <c r="V256" s="24"/>
      <c r="W256" s="10">
        <f t="shared" si="83"/>
        <v>2500</v>
      </c>
    </row>
    <row r="257" spans="1:23" ht="12.75" customHeight="1" x14ac:dyDescent="0.2">
      <c r="A257" t="s">
        <v>5</v>
      </c>
      <c r="B257" t="s">
        <v>5</v>
      </c>
      <c r="C257" t="s">
        <v>327</v>
      </c>
      <c r="D257" t="s">
        <v>10</v>
      </c>
      <c r="E257" t="s">
        <v>328</v>
      </c>
      <c r="F257" s="10">
        <v>1200</v>
      </c>
      <c r="G257" s="9"/>
      <c r="H257" s="9"/>
      <c r="I257" s="24"/>
      <c r="J257" s="10">
        <f t="shared" si="80"/>
        <v>1200</v>
      </c>
      <c r="K257" s="9"/>
      <c r="L257" s="9"/>
      <c r="M257" s="24"/>
      <c r="N257" s="10">
        <f t="shared" si="81"/>
        <v>1200</v>
      </c>
      <c r="O257" s="9"/>
      <c r="P257" s="9"/>
      <c r="Q257" s="24"/>
      <c r="R257" s="10">
        <f t="shared" si="82"/>
        <v>1200</v>
      </c>
      <c r="S257" s="40">
        <v>586.77</v>
      </c>
      <c r="T257" s="9"/>
      <c r="U257" s="9"/>
      <c r="V257" s="24"/>
      <c r="W257" s="10">
        <f t="shared" si="83"/>
        <v>1200</v>
      </c>
    </row>
    <row r="258" spans="1:23" ht="12.75" customHeight="1" x14ac:dyDescent="0.2">
      <c r="A258" t="s">
        <v>5</v>
      </c>
      <c r="B258" t="s">
        <v>5</v>
      </c>
      <c r="C258" t="s">
        <v>173</v>
      </c>
      <c r="D258" t="s">
        <v>10</v>
      </c>
      <c r="E258" t="s">
        <v>329</v>
      </c>
      <c r="F258" s="10">
        <v>2000</v>
      </c>
      <c r="G258" s="9"/>
      <c r="H258" s="9"/>
      <c r="I258" s="24"/>
      <c r="J258" s="10">
        <f t="shared" si="80"/>
        <v>2000</v>
      </c>
      <c r="K258" s="9"/>
      <c r="L258" s="9"/>
      <c r="M258" s="24"/>
      <c r="N258" s="10">
        <f t="shared" si="81"/>
        <v>2000</v>
      </c>
      <c r="O258" s="9"/>
      <c r="P258" s="9"/>
      <c r="Q258" s="24"/>
      <c r="R258" s="10">
        <f t="shared" si="82"/>
        <v>2000</v>
      </c>
      <c r="S258" s="40">
        <v>998.51</v>
      </c>
      <c r="T258" s="9"/>
      <c r="U258" s="9"/>
      <c r="V258" s="24"/>
      <c r="W258" s="10">
        <f t="shared" si="83"/>
        <v>2000</v>
      </c>
    </row>
    <row r="259" spans="1:23" ht="12.75" customHeight="1" x14ac:dyDescent="0.2">
      <c r="A259" t="s">
        <v>5</v>
      </c>
      <c r="B259" t="s">
        <v>5</v>
      </c>
      <c r="C259" t="s">
        <v>175</v>
      </c>
      <c r="D259" t="s">
        <v>10</v>
      </c>
      <c r="E259" t="s">
        <v>330</v>
      </c>
      <c r="F259" s="10">
        <v>2000</v>
      </c>
      <c r="G259" s="9"/>
      <c r="H259" s="9"/>
      <c r="I259" s="24"/>
      <c r="J259" s="10">
        <f t="shared" si="80"/>
        <v>2000</v>
      </c>
      <c r="K259" s="9"/>
      <c r="L259" s="9"/>
      <c r="M259" s="24"/>
      <c r="N259" s="10">
        <f t="shared" si="81"/>
        <v>2000</v>
      </c>
      <c r="O259" s="9"/>
      <c r="P259" s="9"/>
      <c r="Q259" s="24"/>
      <c r="R259" s="10">
        <f t="shared" si="82"/>
        <v>2000</v>
      </c>
      <c r="S259" s="40">
        <v>462.5</v>
      </c>
      <c r="T259" s="9"/>
      <c r="U259" s="9"/>
      <c r="V259" s="24"/>
      <c r="W259" s="10">
        <f t="shared" si="83"/>
        <v>2000</v>
      </c>
    </row>
    <row r="260" spans="1:23" ht="12.75" customHeight="1" x14ac:dyDescent="0.2">
      <c r="A260" t="s">
        <v>5</v>
      </c>
      <c r="B260" t="s">
        <v>5</v>
      </c>
      <c r="C260" t="s">
        <v>177</v>
      </c>
      <c r="D260" t="s">
        <v>10</v>
      </c>
      <c r="E260" t="s">
        <v>331</v>
      </c>
      <c r="F260" s="10">
        <v>712</v>
      </c>
      <c r="G260" s="9"/>
      <c r="H260" s="9"/>
      <c r="I260" s="24"/>
      <c r="J260" s="10">
        <f t="shared" si="80"/>
        <v>712</v>
      </c>
      <c r="K260" s="9"/>
      <c r="L260" s="9"/>
      <c r="M260" s="24"/>
      <c r="N260" s="10">
        <f t="shared" si="81"/>
        <v>712</v>
      </c>
      <c r="O260" s="9"/>
      <c r="P260" s="9"/>
      <c r="Q260" s="24"/>
      <c r="R260" s="10">
        <f t="shared" si="82"/>
        <v>712</v>
      </c>
      <c r="S260" s="40">
        <v>0</v>
      </c>
      <c r="T260" s="9"/>
      <c r="U260" s="9"/>
      <c r="V260" s="24"/>
      <c r="W260" s="10">
        <f t="shared" si="83"/>
        <v>712</v>
      </c>
    </row>
    <row r="261" spans="1:23" ht="12.75" customHeight="1" x14ac:dyDescent="0.2">
      <c r="A261" t="s">
        <v>5</v>
      </c>
      <c r="B261" t="s">
        <v>5</v>
      </c>
      <c r="C261" t="s">
        <v>332</v>
      </c>
      <c r="D261" t="s">
        <v>10</v>
      </c>
      <c r="E261" t="s">
        <v>333</v>
      </c>
      <c r="F261" s="10">
        <v>500</v>
      </c>
      <c r="G261" s="9"/>
      <c r="H261" s="9"/>
      <c r="I261" s="24"/>
      <c r="J261" s="10">
        <f t="shared" si="80"/>
        <v>500</v>
      </c>
      <c r="K261" s="9"/>
      <c r="L261" s="9"/>
      <c r="M261" s="24"/>
      <c r="N261" s="10">
        <f t="shared" si="81"/>
        <v>500</v>
      </c>
      <c r="O261" s="9"/>
      <c r="P261" s="9"/>
      <c r="Q261" s="24"/>
      <c r="R261" s="10">
        <f t="shared" si="82"/>
        <v>500</v>
      </c>
      <c r="S261" s="40">
        <v>0</v>
      </c>
      <c r="T261" s="9"/>
      <c r="U261" s="9"/>
      <c r="V261" s="24"/>
      <c r="W261" s="10">
        <f t="shared" si="83"/>
        <v>500</v>
      </c>
    </row>
    <row r="262" spans="1:23" ht="12.75" customHeight="1" x14ac:dyDescent="0.2">
      <c r="C262" t="s">
        <v>183</v>
      </c>
      <c r="D262" t="s">
        <v>10</v>
      </c>
      <c r="E262" t="s">
        <v>499</v>
      </c>
      <c r="F262">
        <v>0</v>
      </c>
      <c r="G262" s="9"/>
      <c r="H262" s="9"/>
      <c r="I262" s="24"/>
      <c r="J262" s="10">
        <v>0</v>
      </c>
      <c r="K262" s="9"/>
      <c r="L262" s="9"/>
      <c r="M262" s="24"/>
      <c r="N262" s="10">
        <f t="shared" ref="N262" si="84">J262-K262+L262</f>
        <v>0</v>
      </c>
      <c r="O262" s="9"/>
      <c r="P262" s="9"/>
      <c r="Q262" s="24"/>
      <c r="R262" s="10">
        <f t="shared" si="82"/>
        <v>0</v>
      </c>
      <c r="S262" s="40">
        <v>201.51</v>
      </c>
      <c r="T262" s="9"/>
      <c r="U262" s="9"/>
      <c r="V262" s="24"/>
      <c r="W262" s="10">
        <f t="shared" si="83"/>
        <v>0</v>
      </c>
    </row>
    <row r="263" spans="1:23" ht="12.75" customHeight="1" x14ac:dyDescent="0.2">
      <c r="A263" t="s">
        <v>5</v>
      </c>
      <c r="B263" t="s">
        <v>5</v>
      </c>
      <c r="C263" t="s">
        <v>197</v>
      </c>
      <c r="D263" t="s">
        <v>10</v>
      </c>
      <c r="E263" t="s">
        <v>334</v>
      </c>
      <c r="F263" s="10">
        <v>350</v>
      </c>
      <c r="G263" s="9"/>
      <c r="H263" s="9"/>
      <c r="I263" s="24"/>
      <c r="J263" s="10">
        <f t="shared" si="80"/>
        <v>350</v>
      </c>
      <c r="K263" s="9"/>
      <c r="L263" s="9"/>
      <c r="M263" s="24"/>
      <c r="N263" s="10">
        <f>J263-K263+L263</f>
        <v>350</v>
      </c>
      <c r="O263" s="9"/>
      <c r="P263" s="9"/>
      <c r="Q263" s="24"/>
      <c r="R263" s="10">
        <f t="shared" si="82"/>
        <v>350</v>
      </c>
      <c r="S263" s="40">
        <v>338.25</v>
      </c>
      <c r="T263" s="9"/>
      <c r="U263" s="9"/>
      <c r="V263" s="24"/>
      <c r="W263" s="10">
        <f t="shared" si="83"/>
        <v>350</v>
      </c>
    </row>
    <row r="264" spans="1:23" ht="12.75" customHeight="1" x14ac:dyDescent="0.2">
      <c r="A264" t="s">
        <v>5</v>
      </c>
      <c r="B264" t="s">
        <v>335</v>
      </c>
      <c r="C264" t="s">
        <v>5</v>
      </c>
      <c r="D264" t="s">
        <v>5</v>
      </c>
      <c r="E264" s="6" t="s">
        <v>336</v>
      </c>
      <c r="F264" s="11">
        <f t="shared" ref="F264" si="85">SUM(F255:F263)</f>
        <v>11262</v>
      </c>
      <c r="G264" s="11"/>
      <c r="H264" s="11"/>
      <c r="I264" s="26"/>
      <c r="J264" s="11">
        <f t="shared" ref="J264" si="86">SUM(J255:J263)</f>
        <v>11262</v>
      </c>
      <c r="K264" s="11"/>
      <c r="L264" s="11"/>
      <c r="M264" s="26"/>
      <c r="N264" s="11">
        <f t="shared" ref="N264" si="87">SUM(N255:N263)</f>
        <v>11262</v>
      </c>
      <c r="O264" s="11"/>
      <c r="P264" s="11"/>
      <c r="Q264" s="26"/>
      <c r="R264" s="11">
        <f t="shared" ref="R264:S264" si="88">SUM(R255:R263)</f>
        <v>11262</v>
      </c>
      <c r="S264" s="9">
        <f t="shared" si="88"/>
        <v>5134.53</v>
      </c>
      <c r="T264" s="11"/>
      <c r="U264" s="11"/>
      <c r="V264" s="26"/>
      <c r="W264" s="11">
        <f t="shared" ref="W264" si="89">SUM(W255:W263)</f>
        <v>11262</v>
      </c>
    </row>
    <row r="265" spans="1:23" ht="12.75" customHeight="1" x14ac:dyDescent="0.2">
      <c r="F265" s="9"/>
      <c r="G265" s="9"/>
      <c r="H265" s="9"/>
      <c r="I265" s="24"/>
      <c r="J265" s="9"/>
      <c r="K265" s="9"/>
      <c r="L265" s="9"/>
      <c r="M265" s="24"/>
      <c r="N265" s="9"/>
      <c r="O265" s="9"/>
      <c r="P265" s="9"/>
      <c r="Q265" s="24"/>
      <c r="R265" s="9"/>
      <c r="S265" s="9"/>
      <c r="T265" s="9"/>
      <c r="U265" s="9"/>
      <c r="V265" s="24"/>
      <c r="W265" s="9"/>
    </row>
    <row r="266" spans="1:23" ht="12.75" customHeight="1" x14ac:dyDescent="0.2">
      <c r="A266" t="s">
        <v>5</v>
      </c>
      <c r="B266" t="s">
        <v>337</v>
      </c>
      <c r="C266" t="s">
        <v>5</v>
      </c>
      <c r="D266" t="s">
        <v>5</v>
      </c>
      <c r="E266" s="6" t="s">
        <v>338</v>
      </c>
      <c r="F266" s="9"/>
      <c r="G266" s="9"/>
      <c r="H266" s="9"/>
      <c r="I266" s="24"/>
      <c r="J266" s="9"/>
      <c r="K266" s="9"/>
      <c r="L266" s="9"/>
      <c r="M266" s="24"/>
      <c r="N266" s="9"/>
      <c r="O266" s="9"/>
      <c r="P266" s="9"/>
      <c r="Q266" s="24"/>
      <c r="R266" s="9"/>
      <c r="S266" s="9"/>
      <c r="T266" s="9"/>
      <c r="U266" s="9"/>
      <c r="V266" s="24"/>
      <c r="W266" s="9"/>
    </row>
    <row r="267" spans="1:23" ht="12.75" customHeight="1" x14ac:dyDescent="0.2">
      <c r="A267" t="s">
        <v>5</v>
      </c>
      <c r="B267" t="s">
        <v>5</v>
      </c>
      <c r="C267" t="s">
        <v>183</v>
      </c>
      <c r="D267" t="s">
        <v>10</v>
      </c>
      <c r="E267" t="s">
        <v>339</v>
      </c>
      <c r="F267" s="10">
        <v>80</v>
      </c>
      <c r="G267" s="9"/>
      <c r="H267" s="9"/>
      <c r="I267" s="24"/>
      <c r="J267" s="10">
        <f t="shared" ref="J267:J269" si="90">F267-G267+H267</f>
        <v>80</v>
      </c>
      <c r="K267" s="9"/>
      <c r="L267" s="9"/>
      <c r="M267" s="24"/>
      <c r="N267" s="10">
        <f>J267-K267+L267</f>
        <v>80</v>
      </c>
      <c r="O267" s="9"/>
      <c r="P267" s="9"/>
      <c r="Q267" s="24"/>
      <c r="R267" s="10">
        <f t="shared" ref="R267:R269" si="91">N267-O267+P267</f>
        <v>80</v>
      </c>
      <c r="S267" s="40">
        <v>0</v>
      </c>
      <c r="T267" s="9"/>
      <c r="U267" s="9"/>
      <c r="V267" s="24"/>
      <c r="W267" s="10">
        <f t="shared" ref="W267:W269" si="92">R267-T267+U267</f>
        <v>80</v>
      </c>
    </row>
    <row r="268" spans="1:23" ht="12.75" customHeight="1" x14ac:dyDescent="0.2">
      <c r="A268" t="s">
        <v>5</v>
      </c>
      <c r="B268" t="s">
        <v>5</v>
      </c>
      <c r="C268" t="s">
        <v>183</v>
      </c>
      <c r="D268" t="s">
        <v>10</v>
      </c>
      <c r="E268" t="s">
        <v>340</v>
      </c>
      <c r="F268" s="10">
        <v>0</v>
      </c>
      <c r="G268" s="9"/>
      <c r="H268" s="9"/>
      <c r="I268" s="24"/>
      <c r="J268" s="10">
        <f t="shared" si="90"/>
        <v>0</v>
      </c>
      <c r="K268" s="9"/>
      <c r="L268" s="9"/>
      <c r="M268" s="24"/>
      <c r="N268" s="10">
        <f>J268-K268+L268</f>
        <v>0</v>
      </c>
      <c r="O268" s="9"/>
      <c r="P268" s="9"/>
      <c r="Q268" s="24"/>
      <c r="R268" s="10">
        <f t="shared" si="91"/>
        <v>0</v>
      </c>
      <c r="S268" s="40">
        <v>1442.34</v>
      </c>
      <c r="T268" s="9"/>
      <c r="U268" s="9"/>
      <c r="V268" s="24"/>
      <c r="W268" s="10">
        <f t="shared" si="92"/>
        <v>0</v>
      </c>
    </row>
    <row r="269" spans="1:23" ht="12.75" customHeight="1" x14ac:dyDescent="0.2">
      <c r="A269" t="s">
        <v>5</v>
      </c>
      <c r="B269" t="s">
        <v>5</v>
      </c>
      <c r="C269" t="s">
        <v>183</v>
      </c>
      <c r="D269" t="s">
        <v>10</v>
      </c>
      <c r="E269" t="s">
        <v>341</v>
      </c>
      <c r="F269" s="10">
        <v>0</v>
      </c>
      <c r="G269" s="9"/>
      <c r="H269" s="9"/>
      <c r="I269" s="24"/>
      <c r="J269" s="10">
        <f t="shared" si="90"/>
        <v>0</v>
      </c>
      <c r="K269" s="9"/>
      <c r="L269" s="9"/>
      <c r="M269" s="24"/>
      <c r="N269" s="10">
        <f>J269-K269+L269</f>
        <v>0</v>
      </c>
      <c r="O269" s="9"/>
      <c r="P269" s="9"/>
      <c r="Q269" s="24"/>
      <c r="R269" s="10">
        <f t="shared" si="91"/>
        <v>0</v>
      </c>
      <c r="S269" s="40">
        <v>1870.6</v>
      </c>
      <c r="T269" s="9"/>
      <c r="U269" s="9"/>
      <c r="V269" s="24"/>
      <c r="W269" s="10">
        <f t="shared" si="92"/>
        <v>0</v>
      </c>
    </row>
    <row r="270" spans="1:23" ht="12.75" customHeight="1" x14ac:dyDescent="0.2">
      <c r="A270" t="s">
        <v>5</v>
      </c>
      <c r="B270" t="s">
        <v>342</v>
      </c>
      <c r="C270" t="s">
        <v>5</v>
      </c>
      <c r="D270" t="s">
        <v>5</v>
      </c>
      <c r="E270" s="6" t="s">
        <v>343</v>
      </c>
      <c r="F270" s="11">
        <f t="shared" ref="F270" si="93">SUM(F267:F269)</f>
        <v>80</v>
      </c>
      <c r="G270" s="11"/>
      <c r="H270" s="11"/>
      <c r="I270" s="26"/>
      <c r="J270" s="11">
        <f t="shared" ref="J270" si="94">SUM(J267:J269)</f>
        <v>80</v>
      </c>
      <c r="K270" s="11"/>
      <c r="L270" s="11"/>
      <c r="M270" s="26"/>
      <c r="N270" s="11">
        <f t="shared" ref="N270" si="95">SUM(N267:N269)</f>
        <v>80</v>
      </c>
      <c r="O270" s="11"/>
      <c r="P270" s="11"/>
      <c r="Q270" s="26"/>
      <c r="R270" s="11">
        <f t="shared" ref="R270:S270" si="96">SUM(R267:R269)</f>
        <v>80</v>
      </c>
      <c r="S270" s="9">
        <f t="shared" si="96"/>
        <v>3312.9399999999996</v>
      </c>
      <c r="T270" s="11"/>
      <c r="U270" s="11"/>
      <c r="V270" s="26"/>
      <c r="W270" s="11">
        <f t="shared" ref="W270" si="97">SUM(W267:W269)</f>
        <v>80</v>
      </c>
    </row>
    <row r="271" spans="1:23" ht="12.75" customHeight="1" x14ac:dyDescent="0.2">
      <c r="F271" s="9"/>
      <c r="G271" s="9"/>
      <c r="H271" s="9"/>
      <c r="I271" s="24"/>
      <c r="J271" s="9"/>
      <c r="K271" s="9"/>
      <c r="L271" s="9"/>
      <c r="M271" s="24"/>
      <c r="N271" s="9"/>
      <c r="O271" s="9"/>
      <c r="P271" s="9"/>
      <c r="Q271" s="24"/>
      <c r="R271" s="9"/>
      <c r="S271" s="9"/>
      <c r="T271" s="9"/>
      <c r="U271" s="9"/>
      <c r="V271" s="24"/>
      <c r="W271" s="9"/>
    </row>
    <row r="272" spans="1:23" ht="12.75" customHeight="1" x14ac:dyDescent="0.2">
      <c r="B272" t="s">
        <v>441</v>
      </c>
      <c r="C272" t="s">
        <v>5</v>
      </c>
      <c r="D272" t="s">
        <v>5</v>
      </c>
      <c r="E272" s="6" t="s">
        <v>442</v>
      </c>
      <c r="G272" s="9"/>
      <c r="H272" s="9"/>
      <c r="I272" s="24"/>
      <c r="J272" s="9"/>
      <c r="K272" s="9"/>
      <c r="L272" s="9"/>
      <c r="M272" s="24"/>
      <c r="N272" s="9"/>
      <c r="O272" s="9"/>
      <c r="P272" s="9"/>
      <c r="Q272" s="24"/>
      <c r="R272" s="9"/>
      <c r="S272" s="9"/>
      <c r="T272" s="9"/>
      <c r="U272" s="9"/>
      <c r="V272" s="24"/>
      <c r="W272" s="9"/>
    </row>
    <row r="273" spans="1:23" ht="12.75" customHeight="1" x14ac:dyDescent="0.2">
      <c r="B273" t="s">
        <v>5</v>
      </c>
      <c r="C273" t="s">
        <v>103</v>
      </c>
      <c r="D273" s="4" t="s">
        <v>535</v>
      </c>
      <c r="E273" t="s">
        <v>500</v>
      </c>
      <c r="F273">
        <v>0</v>
      </c>
      <c r="G273" s="9"/>
      <c r="H273" s="9"/>
      <c r="I273" s="24"/>
      <c r="J273">
        <v>0</v>
      </c>
      <c r="K273" s="9"/>
      <c r="L273" s="9"/>
      <c r="M273" s="25"/>
      <c r="N273" s="10">
        <f t="shared" ref="N273:N280" si="98">J273-K273+L273</f>
        <v>0</v>
      </c>
      <c r="O273" s="9"/>
      <c r="P273" s="40">
        <v>2770.73</v>
      </c>
      <c r="Q273" s="25"/>
      <c r="R273" s="10">
        <f t="shared" ref="R273:R280" si="99">N273-O273+P273</f>
        <v>2770.73</v>
      </c>
      <c r="S273" s="40">
        <v>2770.73</v>
      </c>
      <c r="T273" s="9"/>
      <c r="U273" s="40"/>
      <c r="V273" s="25"/>
      <c r="W273" s="10">
        <f t="shared" ref="W273:W280" si="100">R273-T273+U273</f>
        <v>2770.73</v>
      </c>
    </row>
    <row r="274" spans="1:23" ht="12.75" customHeight="1" x14ac:dyDescent="0.2">
      <c r="B274" t="s">
        <v>5</v>
      </c>
      <c r="C274" t="s">
        <v>107</v>
      </c>
      <c r="D274" s="4" t="s">
        <v>535</v>
      </c>
      <c r="E274" t="s">
        <v>501</v>
      </c>
      <c r="F274">
        <v>0</v>
      </c>
      <c r="G274" s="9"/>
      <c r="H274" s="9"/>
      <c r="I274" s="24"/>
      <c r="J274">
        <v>0</v>
      </c>
      <c r="K274" s="9"/>
      <c r="L274" s="9"/>
      <c r="M274" s="24"/>
      <c r="N274" s="10">
        <f t="shared" si="98"/>
        <v>0</v>
      </c>
      <c r="O274" s="9"/>
      <c r="P274" s="40">
        <v>458.5</v>
      </c>
      <c r="Q274" s="24"/>
      <c r="R274" s="10">
        <f t="shared" si="99"/>
        <v>458.5</v>
      </c>
      <c r="S274" s="40">
        <v>458.5</v>
      </c>
      <c r="T274" s="9"/>
      <c r="U274" s="40"/>
      <c r="V274" s="24"/>
      <c r="W274" s="10">
        <f t="shared" si="100"/>
        <v>458.5</v>
      </c>
    </row>
    <row r="275" spans="1:23" ht="12.75" customHeight="1" x14ac:dyDescent="0.2">
      <c r="B275" t="s">
        <v>5</v>
      </c>
      <c r="C275" t="s">
        <v>114</v>
      </c>
      <c r="D275" s="4" t="s">
        <v>535</v>
      </c>
      <c r="E275" t="s">
        <v>502</v>
      </c>
      <c r="F275">
        <v>0</v>
      </c>
      <c r="G275" s="9"/>
      <c r="H275" s="9"/>
      <c r="I275" s="24"/>
      <c r="J275">
        <v>0</v>
      </c>
      <c r="K275" s="9"/>
      <c r="L275" s="9"/>
      <c r="M275" s="24"/>
      <c r="N275" s="10">
        <f t="shared" si="98"/>
        <v>0</v>
      </c>
      <c r="O275" s="9"/>
      <c r="P275" s="40">
        <v>44.1</v>
      </c>
      <c r="Q275" s="24"/>
      <c r="R275" s="10">
        <f t="shared" si="99"/>
        <v>44.1</v>
      </c>
      <c r="S275" s="40">
        <v>44.1</v>
      </c>
      <c r="T275" s="9"/>
      <c r="U275" s="40"/>
      <c r="V275" s="24"/>
      <c r="W275" s="10">
        <f t="shared" si="100"/>
        <v>44.1</v>
      </c>
    </row>
    <row r="276" spans="1:23" ht="12.75" customHeight="1" x14ac:dyDescent="0.2">
      <c r="B276" t="s">
        <v>5</v>
      </c>
      <c r="C276" t="s">
        <v>118</v>
      </c>
      <c r="D276" s="4" t="s">
        <v>535</v>
      </c>
      <c r="E276" t="s">
        <v>503</v>
      </c>
      <c r="F276">
        <v>0</v>
      </c>
      <c r="G276" s="9"/>
      <c r="H276" s="9"/>
      <c r="I276" s="24"/>
      <c r="J276">
        <v>0</v>
      </c>
      <c r="K276" s="9"/>
      <c r="L276" s="9"/>
      <c r="M276" s="24"/>
      <c r="N276" s="10">
        <f t="shared" si="98"/>
        <v>0</v>
      </c>
      <c r="O276" s="9"/>
      <c r="P276" s="40">
        <v>441</v>
      </c>
      <c r="Q276" s="24"/>
      <c r="R276" s="10">
        <f t="shared" si="99"/>
        <v>441</v>
      </c>
      <c r="S276" s="40">
        <v>441</v>
      </c>
      <c r="T276" s="9"/>
      <c r="U276" s="40"/>
      <c r="V276" s="24"/>
      <c r="W276" s="10">
        <f t="shared" si="100"/>
        <v>441</v>
      </c>
    </row>
    <row r="277" spans="1:23" ht="12.75" customHeight="1" x14ac:dyDescent="0.2">
      <c r="B277" t="s">
        <v>5</v>
      </c>
      <c r="C277" t="s">
        <v>123</v>
      </c>
      <c r="D277" s="4" t="s">
        <v>535</v>
      </c>
      <c r="E277" t="s">
        <v>504</v>
      </c>
      <c r="F277">
        <v>0</v>
      </c>
      <c r="G277" s="9"/>
      <c r="H277" s="9"/>
      <c r="I277" s="24"/>
      <c r="J277">
        <v>0</v>
      </c>
      <c r="K277" s="9"/>
      <c r="L277" s="9"/>
      <c r="M277" s="24"/>
      <c r="N277" s="10">
        <f t="shared" si="98"/>
        <v>0</v>
      </c>
      <c r="O277" s="9"/>
      <c r="P277" s="40">
        <v>25.2</v>
      </c>
      <c r="Q277" s="24"/>
      <c r="R277" s="10">
        <f t="shared" si="99"/>
        <v>25.2</v>
      </c>
      <c r="S277" s="40">
        <v>25.2</v>
      </c>
      <c r="T277" s="9"/>
      <c r="U277" s="40"/>
      <c r="V277" s="24"/>
      <c r="W277" s="10">
        <f t="shared" si="100"/>
        <v>25.2</v>
      </c>
    </row>
    <row r="278" spans="1:23" ht="12.75" customHeight="1" x14ac:dyDescent="0.2">
      <c r="B278" t="s">
        <v>5</v>
      </c>
      <c r="C278" t="s">
        <v>128</v>
      </c>
      <c r="D278" s="4" t="s">
        <v>535</v>
      </c>
      <c r="E278" t="s">
        <v>505</v>
      </c>
      <c r="F278">
        <v>0</v>
      </c>
      <c r="G278" s="9"/>
      <c r="H278" s="9"/>
      <c r="I278" s="24"/>
      <c r="J278">
        <v>0</v>
      </c>
      <c r="K278" s="9"/>
      <c r="L278" s="9"/>
      <c r="M278" s="24"/>
      <c r="N278" s="10">
        <f t="shared" si="98"/>
        <v>0</v>
      </c>
      <c r="O278" s="9"/>
      <c r="P278" s="40">
        <v>94.5</v>
      </c>
      <c r="Q278" s="24"/>
      <c r="R278" s="10">
        <f t="shared" si="99"/>
        <v>94.5</v>
      </c>
      <c r="S278" s="40">
        <v>94.5</v>
      </c>
      <c r="T278" s="9"/>
      <c r="U278" s="40"/>
      <c r="V278" s="24"/>
      <c r="W278" s="10">
        <f t="shared" si="100"/>
        <v>94.5</v>
      </c>
    </row>
    <row r="279" spans="1:23" ht="12.75" customHeight="1" x14ac:dyDescent="0.2">
      <c r="B279" t="s">
        <v>5</v>
      </c>
      <c r="C279" t="s">
        <v>133</v>
      </c>
      <c r="D279" s="4" t="s">
        <v>535</v>
      </c>
      <c r="E279" t="s">
        <v>506</v>
      </c>
      <c r="F279">
        <v>0</v>
      </c>
      <c r="G279" s="9"/>
      <c r="H279" s="9"/>
      <c r="I279" s="24"/>
      <c r="J279">
        <v>0</v>
      </c>
      <c r="K279" s="9"/>
      <c r="L279" s="9"/>
      <c r="M279" s="24"/>
      <c r="N279" s="10">
        <f t="shared" si="98"/>
        <v>0</v>
      </c>
      <c r="O279" s="9"/>
      <c r="P279" s="40">
        <v>15.75</v>
      </c>
      <c r="Q279" s="24"/>
      <c r="R279" s="10">
        <f t="shared" si="99"/>
        <v>15.75</v>
      </c>
      <c r="S279" s="40">
        <v>15.75</v>
      </c>
      <c r="T279" s="9"/>
      <c r="U279" s="40"/>
      <c r="V279" s="24"/>
      <c r="W279" s="10">
        <f t="shared" si="100"/>
        <v>15.75</v>
      </c>
    </row>
    <row r="280" spans="1:23" ht="12.75" customHeight="1" x14ac:dyDescent="0.2">
      <c r="B280" t="s">
        <v>5</v>
      </c>
      <c r="C280" t="s">
        <v>137</v>
      </c>
      <c r="D280" s="4" t="s">
        <v>535</v>
      </c>
      <c r="E280" t="s">
        <v>507</v>
      </c>
      <c r="F280">
        <v>0</v>
      </c>
      <c r="G280" s="9"/>
      <c r="H280" s="9"/>
      <c r="I280" s="24"/>
      <c r="J280">
        <v>0</v>
      </c>
      <c r="K280" s="9"/>
      <c r="L280" s="9"/>
      <c r="M280" s="24"/>
      <c r="N280" s="10">
        <f t="shared" si="98"/>
        <v>0</v>
      </c>
      <c r="O280" s="9"/>
      <c r="P280" s="40">
        <v>149.58000000000001</v>
      </c>
      <c r="Q280" s="24"/>
      <c r="R280" s="10">
        <f t="shared" si="99"/>
        <v>149.58000000000001</v>
      </c>
      <c r="S280" s="40">
        <v>149.58000000000001</v>
      </c>
      <c r="T280" s="9"/>
      <c r="U280" s="40"/>
      <c r="V280" s="24"/>
      <c r="W280" s="10">
        <f t="shared" si="100"/>
        <v>149.58000000000001</v>
      </c>
    </row>
    <row r="281" spans="1:23" ht="12.75" customHeight="1" x14ac:dyDescent="0.2">
      <c r="B281" t="s">
        <v>451</v>
      </c>
      <c r="C281" t="s">
        <v>5</v>
      </c>
      <c r="D281" t="s">
        <v>5</v>
      </c>
      <c r="E281" s="6" t="s">
        <v>442</v>
      </c>
      <c r="F281" s="11">
        <v>0</v>
      </c>
      <c r="G281" s="11"/>
      <c r="H281" s="11"/>
      <c r="I281" s="11"/>
      <c r="J281" s="11">
        <f>SUM(J273:J280)</f>
        <v>0</v>
      </c>
      <c r="K281" s="35"/>
      <c r="L281" s="35"/>
      <c r="M281" s="36"/>
      <c r="N281" s="35">
        <f>SUM(N273:N280)</f>
        <v>0</v>
      </c>
      <c r="O281" s="35"/>
      <c r="P281" s="35">
        <f>SUM(P273:P280)</f>
        <v>3999.3599999999997</v>
      </c>
      <c r="Q281" s="36"/>
      <c r="R281" s="35">
        <f>SUM(R273:R280)</f>
        <v>3999.3599999999997</v>
      </c>
      <c r="S281" s="9">
        <f>SUM(S273:S280)</f>
        <v>3999.3599999999997</v>
      </c>
      <c r="T281" s="35"/>
      <c r="U281" s="35">
        <f>SUM(U273:U280)</f>
        <v>0</v>
      </c>
      <c r="V281" s="36"/>
      <c r="W281" s="35">
        <f>SUM(W273:W280)</f>
        <v>3999.3599999999997</v>
      </c>
    </row>
    <row r="282" spans="1:23" ht="12.75" customHeight="1" x14ac:dyDescent="0.2">
      <c r="F282" s="9"/>
      <c r="G282" s="9"/>
      <c r="H282" s="9"/>
      <c r="I282" s="24"/>
      <c r="J282" s="9"/>
      <c r="K282" s="9"/>
      <c r="L282" s="9"/>
      <c r="M282" s="24"/>
      <c r="N282" s="9"/>
      <c r="O282" s="9"/>
      <c r="P282" s="9"/>
      <c r="Q282" s="24"/>
      <c r="R282" s="9"/>
      <c r="S282" s="9"/>
      <c r="T282" s="9"/>
      <c r="U282" s="9"/>
      <c r="V282" s="24"/>
      <c r="W282" s="9"/>
    </row>
    <row r="283" spans="1:23" ht="12.75" customHeight="1" x14ac:dyDescent="0.2">
      <c r="F283" s="9"/>
      <c r="G283" s="9"/>
      <c r="H283" s="9"/>
      <c r="I283" s="24"/>
      <c r="J283" s="9"/>
      <c r="K283" s="9"/>
      <c r="L283" s="9"/>
      <c r="M283" s="24"/>
      <c r="N283" s="9"/>
      <c r="O283" s="9"/>
      <c r="P283" s="9"/>
      <c r="Q283" s="24"/>
      <c r="R283" s="9"/>
      <c r="S283" s="9"/>
      <c r="T283" s="9"/>
      <c r="U283" s="9"/>
      <c r="V283" s="24"/>
      <c r="W283" s="9"/>
    </row>
    <row r="284" spans="1:23" ht="12.75" customHeight="1" x14ac:dyDescent="0.2">
      <c r="A284" t="s">
        <v>5</v>
      </c>
      <c r="B284" t="s">
        <v>344</v>
      </c>
      <c r="C284" t="s">
        <v>5</v>
      </c>
      <c r="D284" t="s">
        <v>5</v>
      </c>
      <c r="E284" s="6" t="s">
        <v>345</v>
      </c>
      <c r="F284" s="9"/>
      <c r="G284" s="9"/>
      <c r="H284" s="9"/>
      <c r="I284" s="24"/>
      <c r="J284" s="9"/>
      <c r="K284" s="9"/>
      <c r="L284" s="9"/>
      <c r="M284" s="24"/>
      <c r="N284" s="9"/>
      <c r="O284" s="9"/>
      <c r="P284" s="9"/>
      <c r="Q284" s="24"/>
      <c r="R284" s="9"/>
      <c r="S284" s="9"/>
      <c r="T284" s="9"/>
      <c r="U284" s="9"/>
      <c r="V284" s="24"/>
      <c r="W284" s="9"/>
    </row>
    <row r="285" spans="1:23" ht="12.75" customHeight="1" x14ac:dyDescent="0.2">
      <c r="A285" t="s">
        <v>5</v>
      </c>
      <c r="B285" t="s">
        <v>5</v>
      </c>
      <c r="C285" t="s">
        <v>146</v>
      </c>
      <c r="D285" t="s">
        <v>10</v>
      </c>
      <c r="E285" t="s">
        <v>346</v>
      </c>
      <c r="F285" s="10">
        <v>150</v>
      </c>
      <c r="G285" s="9"/>
      <c r="H285" s="9"/>
      <c r="I285" s="24"/>
      <c r="J285" s="10">
        <f t="shared" ref="J285:J286" si="101">F285-G285+H285</f>
        <v>150</v>
      </c>
      <c r="K285" s="9"/>
      <c r="L285" s="9"/>
      <c r="M285" s="24"/>
      <c r="N285" s="10">
        <f>J285-K285+L285</f>
        <v>150</v>
      </c>
      <c r="O285" s="9"/>
      <c r="P285" s="9"/>
      <c r="Q285" s="24"/>
      <c r="R285" s="10">
        <f t="shared" ref="R285:R286" si="102">N285-O285+P285</f>
        <v>150</v>
      </c>
      <c r="S285" s="40">
        <v>86</v>
      </c>
      <c r="T285" s="9"/>
      <c r="U285" s="9"/>
      <c r="V285" s="24"/>
      <c r="W285" s="10">
        <f t="shared" ref="W285:W286" si="103">R285-T285+U285</f>
        <v>150</v>
      </c>
    </row>
    <row r="286" spans="1:23" ht="12.75" customHeight="1" x14ac:dyDescent="0.2">
      <c r="A286" t="s">
        <v>5</v>
      </c>
      <c r="B286" t="s">
        <v>5</v>
      </c>
      <c r="C286" t="s">
        <v>162</v>
      </c>
      <c r="D286" t="s">
        <v>10</v>
      </c>
      <c r="E286" t="s">
        <v>347</v>
      </c>
      <c r="F286" s="10">
        <v>360</v>
      </c>
      <c r="G286" s="9"/>
      <c r="H286" s="9"/>
      <c r="I286" s="24"/>
      <c r="J286" s="10">
        <f t="shared" si="101"/>
        <v>360</v>
      </c>
      <c r="K286" s="9"/>
      <c r="L286" s="9"/>
      <c r="M286" s="24"/>
      <c r="N286" s="10">
        <f>J286-K286+L286</f>
        <v>360</v>
      </c>
      <c r="O286" s="9"/>
      <c r="P286" s="9"/>
      <c r="Q286" s="24"/>
      <c r="R286" s="10">
        <f t="shared" si="102"/>
        <v>360</v>
      </c>
      <c r="S286" s="40">
        <v>42</v>
      </c>
      <c r="T286" s="9"/>
      <c r="U286" s="9"/>
      <c r="V286" s="24"/>
      <c r="W286" s="10">
        <f t="shared" si="103"/>
        <v>360</v>
      </c>
    </row>
    <row r="287" spans="1:23" ht="12.75" customHeight="1" x14ac:dyDescent="0.2">
      <c r="A287" t="s">
        <v>5</v>
      </c>
      <c r="B287" t="s">
        <v>348</v>
      </c>
      <c r="C287" t="s">
        <v>5</v>
      </c>
      <c r="D287" t="s">
        <v>5</v>
      </c>
      <c r="E287" s="6" t="s">
        <v>345</v>
      </c>
      <c r="F287" s="11">
        <f t="shared" ref="F287" si="104">SUM(F285:F286)</f>
        <v>510</v>
      </c>
      <c r="G287" s="11"/>
      <c r="H287" s="11"/>
      <c r="I287" s="26"/>
      <c r="J287" s="11">
        <f t="shared" ref="J287" si="105">SUM(J285:J286)</f>
        <v>510</v>
      </c>
      <c r="K287" s="11"/>
      <c r="L287" s="11"/>
      <c r="M287" s="26"/>
      <c r="N287" s="11">
        <f t="shared" ref="N287" si="106">SUM(N285:N286)</f>
        <v>510</v>
      </c>
      <c r="O287" s="11"/>
      <c r="P287" s="11"/>
      <c r="Q287" s="26"/>
      <c r="R287" s="11">
        <f t="shared" ref="R287:S287" si="107">SUM(R285:R286)</f>
        <v>510</v>
      </c>
      <c r="S287" s="9">
        <f t="shared" si="107"/>
        <v>128</v>
      </c>
      <c r="T287" s="11"/>
      <c r="U287" s="11"/>
      <c r="V287" s="26"/>
      <c r="W287" s="11">
        <f t="shared" ref="W287" si="108">SUM(W285:W286)</f>
        <v>510</v>
      </c>
    </row>
    <row r="288" spans="1:23" ht="12.75" customHeight="1" x14ac:dyDescent="0.2">
      <c r="F288" s="9"/>
      <c r="G288" s="9"/>
      <c r="H288" s="9"/>
      <c r="I288" s="24"/>
      <c r="J288" s="9"/>
      <c r="K288" s="9"/>
      <c r="L288" s="9"/>
      <c r="M288" s="24"/>
      <c r="N288" s="9"/>
      <c r="O288" s="9"/>
      <c r="P288" s="9"/>
      <c r="Q288" s="24"/>
      <c r="R288" s="9"/>
      <c r="S288" s="9"/>
      <c r="T288" s="9"/>
      <c r="U288" s="9"/>
      <c r="V288" s="24"/>
      <c r="W288" s="9"/>
    </row>
    <row r="289" spans="1:23" ht="12.75" customHeight="1" x14ac:dyDescent="0.2">
      <c r="A289" t="s">
        <v>5</v>
      </c>
      <c r="B289" t="s">
        <v>349</v>
      </c>
      <c r="C289" t="s">
        <v>5</v>
      </c>
      <c r="D289" t="s">
        <v>5</v>
      </c>
      <c r="E289" s="6" t="s">
        <v>350</v>
      </c>
      <c r="F289" s="9"/>
      <c r="G289" s="9"/>
      <c r="H289" s="9"/>
      <c r="I289" s="24"/>
      <c r="J289" s="9"/>
      <c r="K289" s="9"/>
      <c r="L289" s="9"/>
      <c r="M289" s="24"/>
      <c r="N289" s="9"/>
      <c r="O289" s="9"/>
      <c r="P289" s="9"/>
      <c r="Q289" s="24"/>
      <c r="R289" s="9"/>
      <c r="S289" s="9"/>
      <c r="T289" s="9"/>
      <c r="U289" s="9"/>
      <c r="V289" s="24"/>
      <c r="W289" s="9"/>
    </row>
    <row r="290" spans="1:23" ht="12.75" customHeight="1" x14ac:dyDescent="0.2">
      <c r="A290" t="s">
        <v>5</v>
      </c>
      <c r="B290" t="s">
        <v>5</v>
      </c>
      <c r="C290" t="s">
        <v>146</v>
      </c>
      <c r="D290" t="s">
        <v>10</v>
      </c>
      <c r="E290" t="s">
        <v>351</v>
      </c>
      <c r="F290" s="10">
        <v>4200</v>
      </c>
      <c r="G290" s="9"/>
      <c r="H290" s="9"/>
      <c r="I290" s="24"/>
      <c r="J290" s="10">
        <f t="shared" ref="J290:J292" si="109">F290-G290+H290</f>
        <v>4200</v>
      </c>
      <c r="K290" s="9"/>
      <c r="L290" s="9"/>
      <c r="M290" s="24"/>
      <c r="N290" s="10">
        <f>J290-K290+L290</f>
        <v>4200</v>
      </c>
      <c r="O290" s="9"/>
      <c r="P290" s="9"/>
      <c r="Q290" s="24"/>
      <c r="R290" s="10">
        <f t="shared" ref="R290:R292" si="110">N290-O290+P290</f>
        <v>4200</v>
      </c>
      <c r="S290">
        <v>1654</v>
      </c>
      <c r="T290" s="9"/>
      <c r="U290" s="9"/>
      <c r="V290" s="24"/>
      <c r="W290" s="10">
        <f t="shared" ref="W290:W292" si="111">R290-T290+U290</f>
        <v>4200</v>
      </c>
    </row>
    <row r="291" spans="1:23" ht="12.75" customHeight="1" x14ac:dyDescent="0.2">
      <c r="A291" t="s">
        <v>5</v>
      </c>
      <c r="B291" t="s">
        <v>5</v>
      </c>
      <c r="C291" t="s">
        <v>162</v>
      </c>
      <c r="D291" t="s">
        <v>10</v>
      </c>
      <c r="E291" t="s">
        <v>352</v>
      </c>
      <c r="F291" s="10">
        <v>1000</v>
      </c>
      <c r="G291" s="9"/>
      <c r="H291" s="9"/>
      <c r="I291" s="24"/>
      <c r="J291" s="10">
        <f t="shared" si="109"/>
        <v>1000</v>
      </c>
      <c r="K291" s="9"/>
      <c r="L291" s="9"/>
      <c r="M291" s="24"/>
      <c r="N291" s="10">
        <f>J291-K291+L291</f>
        <v>1000</v>
      </c>
      <c r="O291" s="9"/>
      <c r="P291" s="9"/>
      <c r="Q291" s="24"/>
      <c r="R291" s="10">
        <f t="shared" si="110"/>
        <v>1000</v>
      </c>
      <c r="S291">
        <v>186.5</v>
      </c>
      <c r="T291" s="9"/>
      <c r="U291" s="9"/>
      <c r="V291" s="24"/>
      <c r="W291" s="10">
        <f t="shared" si="111"/>
        <v>1000</v>
      </c>
    </row>
    <row r="292" spans="1:23" ht="12.75" customHeight="1" x14ac:dyDescent="0.2">
      <c r="A292" t="s">
        <v>5</v>
      </c>
      <c r="B292" t="s">
        <v>5</v>
      </c>
      <c r="C292" t="s">
        <v>183</v>
      </c>
      <c r="D292" t="s">
        <v>10</v>
      </c>
      <c r="E292" t="s">
        <v>353</v>
      </c>
      <c r="F292" s="10">
        <v>2000</v>
      </c>
      <c r="G292" s="9"/>
      <c r="H292" s="9"/>
      <c r="I292" s="24"/>
      <c r="J292" s="10">
        <f t="shared" si="109"/>
        <v>2000</v>
      </c>
      <c r="K292" s="9"/>
      <c r="L292" s="9"/>
      <c r="M292" s="24"/>
      <c r="N292" s="10">
        <f>J292-K292+L292</f>
        <v>2000</v>
      </c>
      <c r="O292" s="9"/>
      <c r="P292" s="9"/>
      <c r="Q292" s="24"/>
      <c r="R292" s="10">
        <f t="shared" si="110"/>
        <v>2000</v>
      </c>
      <c r="S292">
        <v>0</v>
      </c>
      <c r="T292" s="9"/>
      <c r="U292" s="9"/>
      <c r="V292" s="24"/>
      <c r="W292" s="10">
        <f t="shared" si="111"/>
        <v>2000</v>
      </c>
    </row>
    <row r="293" spans="1:23" ht="12.75" customHeight="1" x14ac:dyDescent="0.2">
      <c r="A293" t="s">
        <v>5</v>
      </c>
      <c r="B293" t="s">
        <v>354</v>
      </c>
      <c r="C293" t="s">
        <v>5</v>
      </c>
      <c r="D293" t="s">
        <v>5</v>
      </c>
      <c r="E293" s="6" t="s">
        <v>355</v>
      </c>
      <c r="F293" s="11">
        <f t="shared" ref="F293" si="112">SUM(F290:F292)</f>
        <v>7200</v>
      </c>
      <c r="G293" s="11"/>
      <c r="H293" s="11"/>
      <c r="I293" s="26"/>
      <c r="J293" s="11">
        <f t="shared" ref="J293" si="113">SUM(J290:J292)</f>
        <v>7200</v>
      </c>
      <c r="K293" s="11"/>
      <c r="L293" s="11"/>
      <c r="M293" s="26"/>
      <c r="N293" s="11">
        <f t="shared" ref="N293" si="114">SUM(N290:N292)</f>
        <v>7200</v>
      </c>
      <c r="O293" s="11"/>
      <c r="P293" s="11"/>
      <c r="Q293" s="26"/>
      <c r="R293" s="11">
        <f t="shared" ref="R293" si="115">SUM(R290:R292)</f>
        <v>7200</v>
      </c>
      <c r="S293" s="9">
        <f>SUM(S290:S292)</f>
        <v>1840.5</v>
      </c>
      <c r="T293" s="11"/>
      <c r="U293" s="11"/>
      <c r="V293" s="26"/>
      <c r="W293" s="11">
        <f t="shared" ref="W293" si="116">SUM(W290:W292)</f>
        <v>7200</v>
      </c>
    </row>
    <row r="294" spans="1:23" ht="12.75" customHeight="1" x14ac:dyDescent="0.2">
      <c r="F294" s="9"/>
      <c r="G294" s="9"/>
      <c r="H294" s="9"/>
      <c r="I294" s="24"/>
      <c r="J294" s="9"/>
      <c r="K294" s="9"/>
      <c r="L294" s="9"/>
      <c r="M294" s="24"/>
      <c r="N294" s="9"/>
      <c r="O294" s="9"/>
      <c r="P294" s="9"/>
      <c r="Q294" s="24"/>
      <c r="R294" s="9"/>
      <c r="S294" s="9"/>
      <c r="T294" s="9"/>
      <c r="U294" s="9"/>
      <c r="V294" s="24"/>
      <c r="W294" s="9"/>
    </row>
    <row r="295" spans="1:23" ht="12.75" customHeight="1" x14ac:dyDescent="0.2">
      <c r="A295" t="s">
        <v>5</v>
      </c>
      <c r="B295" t="s">
        <v>356</v>
      </c>
      <c r="C295" t="s">
        <v>5</v>
      </c>
      <c r="D295" t="s">
        <v>5</v>
      </c>
      <c r="E295" s="6" t="s">
        <v>357</v>
      </c>
      <c r="F295" s="9"/>
      <c r="G295" s="9"/>
      <c r="H295" s="9"/>
      <c r="I295" s="24"/>
      <c r="J295" s="9"/>
      <c r="K295" s="9"/>
      <c r="L295" s="9"/>
      <c r="M295" s="24"/>
      <c r="N295" s="9"/>
      <c r="O295" s="9"/>
      <c r="P295" s="9"/>
      <c r="Q295" s="24"/>
      <c r="R295" s="9"/>
      <c r="S295" s="9"/>
      <c r="T295" s="9"/>
      <c r="U295" s="9"/>
      <c r="V295" s="24"/>
      <c r="W295" s="9"/>
    </row>
    <row r="296" spans="1:23" ht="12.75" customHeight="1" x14ac:dyDescent="0.2">
      <c r="A296" t="s">
        <v>5</v>
      </c>
      <c r="B296" t="s">
        <v>5</v>
      </c>
      <c r="C296" t="s">
        <v>161</v>
      </c>
      <c r="D296" t="s">
        <v>54</v>
      </c>
      <c r="E296" t="s">
        <v>358</v>
      </c>
      <c r="F296" s="10">
        <v>0</v>
      </c>
      <c r="G296" s="9"/>
      <c r="H296" s="9"/>
      <c r="I296" s="24"/>
      <c r="J296" s="10">
        <f t="shared" ref="J296:J297" si="117">F296-G296+H296</f>
        <v>0</v>
      </c>
      <c r="K296" s="9"/>
      <c r="L296" s="9"/>
      <c r="M296" s="24"/>
      <c r="N296" s="10">
        <f>J296-K296+L296</f>
        <v>0</v>
      </c>
      <c r="O296" s="9"/>
      <c r="P296" s="9"/>
      <c r="Q296" s="24"/>
      <c r="R296" s="10">
        <f t="shared" ref="R296:R297" si="118">N296-O296+P296</f>
        <v>0</v>
      </c>
      <c r="S296" s="9">
        <v>0</v>
      </c>
      <c r="T296" s="9"/>
      <c r="U296" s="9"/>
      <c r="V296" s="24"/>
      <c r="W296" s="10">
        <f t="shared" ref="W296:W297" si="119">R296-T296+U296</f>
        <v>0</v>
      </c>
    </row>
    <row r="297" spans="1:23" ht="12.75" customHeight="1" x14ac:dyDescent="0.2">
      <c r="A297" t="s">
        <v>5</v>
      </c>
      <c r="B297" t="s">
        <v>5</v>
      </c>
      <c r="C297" t="s">
        <v>161</v>
      </c>
      <c r="D297" t="s">
        <v>10</v>
      </c>
      <c r="E297" t="s">
        <v>359</v>
      </c>
      <c r="F297" s="10">
        <v>0</v>
      </c>
      <c r="G297" s="9"/>
      <c r="H297" s="9"/>
      <c r="I297" s="24"/>
      <c r="J297" s="10">
        <f t="shared" si="117"/>
        <v>0</v>
      </c>
      <c r="K297" s="9"/>
      <c r="L297" s="9"/>
      <c r="M297" s="24"/>
      <c r="N297" s="10">
        <f>J297-K297+L297</f>
        <v>0</v>
      </c>
      <c r="O297" s="9"/>
      <c r="P297" s="9"/>
      <c r="Q297" s="24"/>
      <c r="R297" s="10">
        <f t="shared" si="118"/>
        <v>0</v>
      </c>
      <c r="S297" s="9">
        <v>0</v>
      </c>
      <c r="T297" s="9"/>
      <c r="U297" s="9"/>
      <c r="V297" s="24"/>
      <c r="W297" s="10">
        <f t="shared" si="119"/>
        <v>0</v>
      </c>
    </row>
    <row r="298" spans="1:23" ht="12.75" customHeight="1" x14ac:dyDescent="0.2">
      <c r="A298" t="s">
        <v>5</v>
      </c>
      <c r="B298" t="s">
        <v>360</v>
      </c>
      <c r="C298" t="s">
        <v>5</v>
      </c>
      <c r="D298" t="s">
        <v>5</v>
      </c>
      <c r="E298" s="6" t="s">
        <v>361</v>
      </c>
      <c r="F298" s="11">
        <f t="shared" ref="F298" si="120">SUM(F296:F297)</f>
        <v>0</v>
      </c>
      <c r="G298" s="11"/>
      <c r="H298" s="11"/>
      <c r="I298" s="26"/>
      <c r="J298" s="11">
        <f t="shared" ref="J298" si="121">SUM(J296:J297)</f>
        <v>0</v>
      </c>
      <c r="K298" s="11"/>
      <c r="L298" s="11"/>
      <c r="M298" s="26"/>
      <c r="N298" s="11">
        <f t="shared" ref="N298" si="122">SUM(N296:N297)</f>
        <v>0</v>
      </c>
      <c r="O298" s="11"/>
      <c r="P298" s="11"/>
      <c r="Q298" s="26"/>
      <c r="R298" s="11">
        <f t="shared" ref="R298" si="123">SUM(R296:R297)</f>
        <v>0</v>
      </c>
      <c r="S298" s="11">
        <f>SUM(S296:S297)</f>
        <v>0</v>
      </c>
      <c r="T298" s="11"/>
      <c r="U298" s="11"/>
      <c r="V298" s="26"/>
      <c r="W298" s="11">
        <f t="shared" ref="W298" si="124">SUM(W296:W297)</f>
        <v>0</v>
      </c>
    </row>
    <row r="299" spans="1:23" ht="12.75" customHeight="1" x14ac:dyDescent="0.2">
      <c r="F299" s="9"/>
      <c r="G299" s="9"/>
      <c r="H299" s="9"/>
      <c r="I299" s="24"/>
      <c r="J299" s="9"/>
      <c r="K299" s="9"/>
      <c r="L299" s="9"/>
      <c r="M299" s="24"/>
      <c r="N299" s="9"/>
      <c r="O299" s="9"/>
      <c r="P299" s="9"/>
      <c r="Q299" s="24"/>
      <c r="R299" s="9"/>
      <c r="S299" s="9"/>
      <c r="T299" s="9"/>
      <c r="U299" s="9"/>
      <c r="V299" s="24"/>
      <c r="W299" s="9"/>
    </row>
    <row r="300" spans="1:23" ht="12.75" customHeight="1" x14ac:dyDescent="0.2">
      <c r="A300" t="s">
        <v>5</v>
      </c>
      <c r="B300" t="s">
        <v>362</v>
      </c>
      <c r="C300" t="s">
        <v>5</v>
      </c>
      <c r="D300" t="s">
        <v>5</v>
      </c>
      <c r="E300" s="6" t="s">
        <v>363</v>
      </c>
      <c r="F300" s="9"/>
      <c r="G300" s="9"/>
      <c r="H300" s="9"/>
      <c r="I300" s="24"/>
      <c r="J300" s="9"/>
      <c r="K300" s="9"/>
      <c r="L300" s="9"/>
      <c r="M300" s="24"/>
      <c r="N300" s="9"/>
      <c r="O300" s="9"/>
      <c r="P300" s="9"/>
      <c r="Q300" s="24"/>
      <c r="R300" s="9"/>
      <c r="S300" s="9"/>
      <c r="T300" s="9"/>
      <c r="U300" s="9"/>
      <c r="V300" s="24"/>
      <c r="W300" s="9"/>
    </row>
    <row r="301" spans="1:23" ht="12.75" customHeight="1" x14ac:dyDescent="0.2">
      <c r="A301" t="s">
        <v>5</v>
      </c>
      <c r="B301" t="s">
        <v>5</v>
      </c>
      <c r="C301" t="s">
        <v>220</v>
      </c>
      <c r="D301" t="s">
        <v>10</v>
      </c>
      <c r="E301" t="s">
        <v>364</v>
      </c>
      <c r="F301" s="10">
        <v>11000</v>
      </c>
      <c r="G301" s="9"/>
      <c r="H301" s="9"/>
      <c r="I301" s="24"/>
      <c r="J301" s="10">
        <f t="shared" ref="J301:J302" si="125">F301-G301+H301</f>
        <v>11000</v>
      </c>
      <c r="K301" s="9"/>
      <c r="L301" s="9"/>
      <c r="M301" s="24"/>
      <c r="N301" s="10">
        <f>J301-K301+L301</f>
        <v>11000</v>
      </c>
      <c r="O301" s="9"/>
      <c r="P301" s="9"/>
      <c r="Q301" s="24"/>
      <c r="R301" s="10">
        <f t="shared" ref="R301:R302" si="126">N301-O301+P301</f>
        <v>11000</v>
      </c>
      <c r="S301" s="40">
        <v>5412.39</v>
      </c>
      <c r="T301" s="9"/>
      <c r="U301" s="9"/>
      <c r="V301" s="24"/>
      <c r="W301" s="10">
        <f t="shared" ref="W301:W302" si="127">R301-T301+U301</f>
        <v>11000</v>
      </c>
    </row>
    <row r="302" spans="1:23" ht="12.75" customHeight="1" x14ac:dyDescent="0.2">
      <c r="A302" t="s">
        <v>5</v>
      </c>
      <c r="B302" t="s">
        <v>5</v>
      </c>
      <c r="C302" t="s">
        <v>220</v>
      </c>
      <c r="D302" t="s">
        <v>10</v>
      </c>
      <c r="E302" t="s">
        <v>365</v>
      </c>
      <c r="F302" s="10">
        <v>6000</v>
      </c>
      <c r="G302" s="9"/>
      <c r="H302" s="9"/>
      <c r="I302" s="24"/>
      <c r="J302" s="10">
        <f t="shared" si="125"/>
        <v>6000</v>
      </c>
      <c r="K302" s="9"/>
      <c r="L302" s="9"/>
      <c r="M302" s="24"/>
      <c r="N302" s="10">
        <f>J302-K302+L302</f>
        <v>6000</v>
      </c>
      <c r="O302" s="9"/>
      <c r="P302" s="9"/>
      <c r="Q302" s="24"/>
      <c r="R302" s="10">
        <f t="shared" si="126"/>
        <v>6000</v>
      </c>
      <c r="S302" s="40">
        <v>4468.2299999999996</v>
      </c>
      <c r="T302" s="9"/>
      <c r="U302" s="9"/>
      <c r="V302" s="24"/>
      <c r="W302" s="10">
        <f t="shared" si="127"/>
        <v>6000</v>
      </c>
    </row>
    <row r="303" spans="1:23" ht="12.75" customHeight="1" x14ac:dyDescent="0.2">
      <c r="A303" t="s">
        <v>5</v>
      </c>
      <c r="B303" t="s">
        <v>366</v>
      </c>
      <c r="C303" t="s">
        <v>5</v>
      </c>
      <c r="D303" t="s">
        <v>5</v>
      </c>
      <c r="E303" s="6" t="s">
        <v>367</v>
      </c>
      <c r="F303" s="11">
        <f t="shared" ref="F303" si="128">SUM(F301:F302)</f>
        <v>17000</v>
      </c>
      <c r="G303" s="11"/>
      <c r="H303" s="11"/>
      <c r="I303" s="26"/>
      <c r="J303" s="11">
        <f t="shared" ref="J303" si="129">SUM(J301:J302)</f>
        <v>17000</v>
      </c>
      <c r="K303" s="11"/>
      <c r="L303" s="11"/>
      <c r="M303" s="26"/>
      <c r="N303" s="11">
        <f t="shared" ref="N303" si="130">SUM(N301:N302)</f>
        <v>17000</v>
      </c>
      <c r="O303" s="11"/>
      <c r="P303" s="11"/>
      <c r="Q303" s="26"/>
      <c r="R303" s="11">
        <f t="shared" ref="R303" si="131">SUM(R301:R302)</f>
        <v>17000</v>
      </c>
      <c r="S303" s="9">
        <f>SUM(S301:S302)</f>
        <v>9880.619999999999</v>
      </c>
      <c r="T303" s="11"/>
      <c r="U303" s="11"/>
      <c r="V303" s="26"/>
      <c r="W303" s="11">
        <f t="shared" ref="W303" si="132">SUM(W301:W302)</f>
        <v>17000</v>
      </c>
    </row>
    <row r="304" spans="1:23" ht="12.75" customHeight="1" x14ac:dyDescent="0.2">
      <c r="F304" s="9"/>
      <c r="G304" s="9"/>
      <c r="H304" s="9"/>
      <c r="I304" s="24"/>
      <c r="J304" s="9"/>
      <c r="K304" s="9"/>
      <c r="L304" s="9"/>
      <c r="M304" s="24"/>
      <c r="N304" s="9"/>
      <c r="O304" s="9"/>
      <c r="P304" s="9"/>
      <c r="Q304" s="24"/>
      <c r="R304" s="9"/>
      <c r="S304" s="9"/>
      <c r="T304" s="9"/>
      <c r="U304" s="9"/>
      <c r="V304" s="24"/>
      <c r="W304" s="9"/>
    </row>
    <row r="305" spans="1:23" ht="12.75" customHeight="1" x14ac:dyDescent="0.2">
      <c r="A305" t="s">
        <v>5</v>
      </c>
      <c r="B305" t="s">
        <v>368</v>
      </c>
      <c r="C305" t="s">
        <v>5</v>
      </c>
      <c r="D305" t="s">
        <v>5</v>
      </c>
      <c r="E305" s="6" t="s">
        <v>369</v>
      </c>
      <c r="F305" s="9"/>
      <c r="G305" s="9"/>
      <c r="H305" s="9"/>
      <c r="I305" s="24"/>
      <c r="J305" s="9"/>
      <c r="K305" s="9"/>
      <c r="L305" s="9"/>
      <c r="M305" s="24"/>
      <c r="N305" s="9"/>
      <c r="O305" s="9"/>
      <c r="P305" s="9"/>
      <c r="Q305" s="24"/>
      <c r="R305" s="9"/>
      <c r="S305" s="9"/>
      <c r="T305" s="9"/>
      <c r="U305" s="9"/>
      <c r="V305" s="24"/>
      <c r="W305" s="9"/>
    </row>
    <row r="306" spans="1:23" ht="12.75" customHeight="1" x14ac:dyDescent="0.2">
      <c r="A306" t="s">
        <v>5</v>
      </c>
      <c r="B306" t="s">
        <v>5</v>
      </c>
      <c r="C306" t="s">
        <v>103</v>
      </c>
      <c r="D306" t="s">
        <v>54</v>
      </c>
      <c r="E306" t="s">
        <v>370</v>
      </c>
      <c r="F306" s="10">
        <v>0</v>
      </c>
      <c r="G306" s="9"/>
      <c r="H306" s="9"/>
      <c r="I306" s="24"/>
      <c r="J306" s="10">
        <f t="shared" ref="J306:J329" si="133">F306-G306+H306</f>
        <v>0</v>
      </c>
      <c r="K306" s="9"/>
      <c r="L306" s="9"/>
      <c r="M306" s="24"/>
      <c r="N306" s="10">
        <f t="shared" ref="N306:N325" si="134">J306-K306+L306</f>
        <v>0</v>
      </c>
      <c r="O306" s="9"/>
      <c r="P306" s="9"/>
      <c r="Q306" s="24"/>
      <c r="R306" s="10">
        <f t="shared" ref="R306:R329" si="135">N306-O306+P306</f>
        <v>0</v>
      </c>
      <c r="S306" s="40">
        <v>114451.88</v>
      </c>
      <c r="T306" s="9"/>
      <c r="U306" s="9"/>
      <c r="V306" s="24"/>
      <c r="W306" s="10">
        <f t="shared" ref="W306:W329" si="136">R306-T306+U306</f>
        <v>0</v>
      </c>
    </row>
    <row r="307" spans="1:23" ht="12.75" customHeight="1" x14ac:dyDescent="0.2">
      <c r="A307" t="s">
        <v>5</v>
      </c>
      <c r="B307" t="s">
        <v>5</v>
      </c>
      <c r="C307" t="s">
        <v>107</v>
      </c>
      <c r="D307" t="s">
        <v>54</v>
      </c>
      <c r="E307" t="s">
        <v>371</v>
      </c>
      <c r="F307" s="10">
        <v>0</v>
      </c>
      <c r="G307" s="9"/>
      <c r="H307" s="9"/>
      <c r="I307" s="24"/>
      <c r="J307" s="10">
        <f t="shared" si="133"/>
        <v>0</v>
      </c>
      <c r="K307" s="9"/>
      <c r="L307" s="9"/>
      <c r="M307" s="24"/>
      <c r="N307" s="10">
        <f t="shared" si="134"/>
        <v>0</v>
      </c>
      <c r="O307" s="9"/>
      <c r="P307" s="9"/>
      <c r="Q307" s="24"/>
      <c r="R307" s="10">
        <f t="shared" si="135"/>
        <v>0</v>
      </c>
      <c r="S307" s="40">
        <v>12013.81</v>
      </c>
      <c r="T307" s="9"/>
      <c r="U307" s="9"/>
      <c r="V307" s="24"/>
      <c r="W307" s="10">
        <f t="shared" si="136"/>
        <v>0</v>
      </c>
    </row>
    <row r="308" spans="1:23" ht="12.75" customHeight="1" x14ac:dyDescent="0.2">
      <c r="A308" t="s">
        <v>5</v>
      </c>
      <c r="B308" t="s">
        <v>5</v>
      </c>
      <c r="C308" t="s">
        <v>114</v>
      </c>
      <c r="D308" t="s">
        <v>54</v>
      </c>
      <c r="E308" s="4" t="s">
        <v>536</v>
      </c>
      <c r="F308" s="10">
        <v>0</v>
      </c>
      <c r="G308" s="9"/>
      <c r="H308" s="9"/>
      <c r="I308" s="24"/>
      <c r="J308" s="10">
        <f t="shared" si="133"/>
        <v>0</v>
      </c>
      <c r="K308" s="9"/>
      <c r="L308" s="9"/>
      <c r="M308" s="24"/>
      <c r="N308" s="10">
        <f t="shared" si="134"/>
        <v>0</v>
      </c>
      <c r="O308" s="9"/>
      <c r="P308" s="9"/>
      <c r="Q308" s="24"/>
      <c r="R308" s="10">
        <f t="shared" si="135"/>
        <v>0</v>
      </c>
      <c r="S308" s="40">
        <v>1528.51</v>
      </c>
      <c r="T308" s="9"/>
      <c r="U308" s="9"/>
      <c r="V308" s="24"/>
      <c r="W308" s="10">
        <f t="shared" si="136"/>
        <v>0</v>
      </c>
    </row>
    <row r="309" spans="1:23" ht="12.75" customHeight="1" x14ac:dyDescent="0.2">
      <c r="A309" t="s">
        <v>5</v>
      </c>
      <c r="B309" t="s">
        <v>5</v>
      </c>
      <c r="C309" t="s">
        <v>118</v>
      </c>
      <c r="D309" t="s">
        <v>54</v>
      </c>
      <c r="E309" t="s">
        <v>372</v>
      </c>
      <c r="F309" s="10">
        <v>0</v>
      </c>
      <c r="G309" s="9"/>
      <c r="H309" s="9"/>
      <c r="I309" s="24"/>
      <c r="J309" s="10">
        <f t="shared" si="133"/>
        <v>0</v>
      </c>
      <c r="K309" s="9"/>
      <c r="L309" s="9"/>
      <c r="M309" s="24"/>
      <c r="N309" s="10">
        <f t="shared" si="134"/>
        <v>0</v>
      </c>
      <c r="O309" s="9"/>
      <c r="P309" s="9"/>
      <c r="Q309" s="24"/>
      <c r="R309" s="10">
        <f t="shared" si="135"/>
        <v>0</v>
      </c>
      <c r="S309" s="40">
        <v>15290.47</v>
      </c>
      <c r="T309" s="9"/>
      <c r="U309" s="9"/>
      <c r="V309" s="24"/>
      <c r="W309" s="10">
        <f t="shared" si="136"/>
        <v>0</v>
      </c>
    </row>
    <row r="310" spans="1:23" ht="12.75" customHeight="1" x14ac:dyDescent="0.2">
      <c r="A310" t="s">
        <v>5</v>
      </c>
      <c r="B310" t="s">
        <v>5</v>
      </c>
      <c r="C310" t="s">
        <v>123</v>
      </c>
      <c r="D310" t="s">
        <v>54</v>
      </c>
      <c r="E310" t="s">
        <v>373</v>
      </c>
      <c r="F310" s="10">
        <v>0</v>
      </c>
      <c r="G310" s="9"/>
      <c r="H310" s="9"/>
      <c r="I310" s="24"/>
      <c r="J310" s="10">
        <f t="shared" si="133"/>
        <v>0</v>
      </c>
      <c r="K310" s="9"/>
      <c r="L310" s="9"/>
      <c r="M310" s="24"/>
      <c r="N310" s="10">
        <f t="shared" si="134"/>
        <v>0</v>
      </c>
      <c r="O310" s="9"/>
      <c r="P310" s="9"/>
      <c r="Q310" s="24"/>
      <c r="R310" s="10">
        <f t="shared" si="135"/>
        <v>0</v>
      </c>
      <c r="S310" s="40">
        <v>873.22</v>
      </c>
      <c r="T310" s="9"/>
      <c r="U310" s="9"/>
      <c r="V310" s="24"/>
      <c r="W310" s="10">
        <f t="shared" si="136"/>
        <v>0</v>
      </c>
    </row>
    <row r="311" spans="1:23" ht="12.75" customHeight="1" x14ac:dyDescent="0.2">
      <c r="A311" t="s">
        <v>5</v>
      </c>
      <c r="B311" t="s">
        <v>5</v>
      </c>
      <c r="C311" t="s">
        <v>128</v>
      </c>
      <c r="D311" t="s">
        <v>54</v>
      </c>
      <c r="E311" t="s">
        <v>374</v>
      </c>
      <c r="F311" s="10">
        <v>0</v>
      </c>
      <c r="G311" s="9"/>
      <c r="H311" s="9"/>
      <c r="I311" s="24"/>
      <c r="J311" s="10">
        <f t="shared" si="133"/>
        <v>0</v>
      </c>
      <c r="K311" s="9"/>
      <c r="L311" s="9"/>
      <c r="M311" s="24"/>
      <c r="N311" s="10">
        <f t="shared" si="134"/>
        <v>0</v>
      </c>
      <c r="O311" s="9"/>
      <c r="P311" s="9"/>
      <c r="Q311" s="24"/>
      <c r="R311" s="10">
        <f t="shared" si="135"/>
        <v>0</v>
      </c>
      <c r="S311" s="40">
        <v>3276.07</v>
      </c>
      <c r="T311" s="9"/>
      <c r="U311" s="9"/>
      <c r="V311" s="24"/>
      <c r="W311" s="10">
        <f t="shared" si="136"/>
        <v>0</v>
      </c>
    </row>
    <row r="312" spans="1:23" ht="12.75" customHeight="1" x14ac:dyDescent="0.2">
      <c r="A312" t="s">
        <v>5</v>
      </c>
      <c r="B312" t="s">
        <v>5</v>
      </c>
      <c r="C312" t="s">
        <v>133</v>
      </c>
      <c r="D312" t="s">
        <v>54</v>
      </c>
      <c r="E312" t="s">
        <v>375</v>
      </c>
      <c r="F312" s="10">
        <v>0</v>
      </c>
      <c r="G312" s="9"/>
      <c r="H312" s="9"/>
      <c r="I312" s="24"/>
      <c r="J312" s="10">
        <f t="shared" si="133"/>
        <v>0</v>
      </c>
      <c r="K312" s="9"/>
      <c r="L312" s="9"/>
      <c r="M312" s="24"/>
      <c r="N312" s="10">
        <f t="shared" si="134"/>
        <v>0</v>
      </c>
      <c r="O312" s="9"/>
      <c r="P312" s="9"/>
      <c r="Q312" s="24"/>
      <c r="R312" s="10">
        <f t="shared" si="135"/>
        <v>0</v>
      </c>
      <c r="S312" s="40">
        <v>1090.9000000000001</v>
      </c>
      <c r="T312" s="9"/>
      <c r="U312" s="9"/>
      <c r="V312" s="24"/>
      <c r="W312" s="10">
        <f t="shared" si="136"/>
        <v>0</v>
      </c>
    </row>
    <row r="313" spans="1:23" ht="12.75" customHeight="1" x14ac:dyDescent="0.2">
      <c r="A313" t="s">
        <v>5</v>
      </c>
      <c r="B313" t="s">
        <v>5</v>
      </c>
      <c r="C313" t="s">
        <v>137</v>
      </c>
      <c r="D313" t="s">
        <v>54</v>
      </c>
      <c r="E313" t="s">
        <v>376</v>
      </c>
      <c r="F313" s="10">
        <v>0</v>
      </c>
      <c r="G313" s="9"/>
      <c r="H313" s="9"/>
      <c r="I313" s="24"/>
      <c r="J313" s="10">
        <f t="shared" si="133"/>
        <v>0</v>
      </c>
      <c r="K313" s="9"/>
      <c r="L313" s="9"/>
      <c r="M313" s="24"/>
      <c r="N313" s="10">
        <f t="shared" si="134"/>
        <v>0</v>
      </c>
      <c r="O313" s="9"/>
      <c r="P313" s="9"/>
      <c r="Q313" s="24"/>
      <c r="R313" s="10">
        <f t="shared" si="135"/>
        <v>0</v>
      </c>
      <c r="S313" s="40">
        <v>5187.3999999999996</v>
      </c>
      <c r="T313" s="9"/>
      <c r="U313" s="9"/>
      <c r="V313" s="24"/>
      <c r="W313" s="10">
        <f t="shared" si="136"/>
        <v>0</v>
      </c>
    </row>
    <row r="314" spans="1:23" ht="12.75" customHeight="1" x14ac:dyDescent="0.2">
      <c r="C314" s="27">
        <v>632001</v>
      </c>
      <c r="D314" s="27">
        <v>41</v>
      </c>
      <c r="E314" s="4" t="s">
        <v>541</v>
      </c>
      <c r="F314" s="10">
        <v>0</v>
      </c>
      <c r="G314" s="9"/>
      <c r="H314" s="9"/>
      <c r="I314" s="24"/>
      <c r="J314" s="10">
        <f t="shared" si="133"/>
        <v>0</v>
      </c>
      <c r="K314" s="9"/>
      <c r="L314" s="9"/>
      <c r="M314" s="24"/>
      <c r="N314" s="10">
        <f t="shared" si="134"/>
        <v>0</v>
      </c>
      <c r="O314" s="9"/>
      <c r="P314" s="9"/>
      <c r="Q314" s="24"/>
      <c r="R314" s="10">
        <f t="shared" si="135"/>
        <v>0</v>
      </c>
      <c r="S314" s="40">
        <v>223.11</v>
      </c>
      <c r="T314" s="9"/>
      <c r="U314" s="9"/>
      <c r="V314" s="24"/>
      <c r="W314" s="10">
        <f t="shared" si="136"/>
        <v>0</v>
      </c>
    </row>
    <row r="315" spans="1:23" ht="12.75" customHeight="1" x14ac:dyDescent="0.2">
      <c r="C315" s="27">
        <v>633004</v>
      </c>
      <c r="D315" s="27">
        <v>111</v>
      </c>
      <c r="E315" s="4" t="s">
        <v>537</v>
      </c>
      <c r="F315" s="10">
        <v>0</v>
      </c>
      <c r="G315" s="9"/>
      <c r="H315" s="9"/>
      <c r="I315" s="24"/>
      <c r="J315" s="10">
        <f t="shared" si="133"/>
        <v>0</v>
      </c>
      <c r="K315" s="9"/>
      <c r="L315" s="9"/>
      <c r="M315" s="24"/>
      <c r="N315" s="10">
        <f t="shared" si="134"/>
        <v>0</v>
      </c>
      <c r="O315" s="9"/>
      <c r="P315" s="9"/>
      <c r="Q315" s="24"/>
      <c r="R315" s="10">
        <f t="shared" si="135"/>
        <v>0</v>
      </c>
      <c r="S315" s="40">
        <v>3180.79</v>
      </c>
      <c r="T315" s="9"/>
      <c r="U315" s="9"/>
      <c r="V315" s="24"/>
      <c r="W315" s="10">
        <f t="shared" si="136"/>
        <v>0</v>
      </c>
    </row>
    <row r="316" spans="1:23" ht="22.5" x14ac:dyDescent="0.2">
      <c r="C316" s="27">
        <v>633004</v>
      </c>
      <c r="D316" s="27">
        <v>111</v>
      </c>
      <c r="E316" s="4" t="s">
        <v>566</v>
      </c>
      <c r="F316" s="10">
        <v>0</v>
      </c>
      <c r="G316" s="9"/>
      <c r="H316" s="9"/>
      <c r="I316" s="24"/>
      <c r="J316" s="10">
        <f t="shared" si="133"/>
        <v>0</v>
      </c>
      <c r="K316" s="9"/>
      <c r="L316" s="9"/>
      <c r="M316" s="24"/>
      <c r="N316" s="10">
        <f t="shared" si="134"/>
        <v>0</v>
      </c>
      <c r="O316" s="9"/>
      <c r="P316" s="9">
        <v>600</v>
      </c>
      <c r="Q316" s="25" t="s">
        <v>545</v>
      </c>
      <c r="R316" s="10">
        <f t="shared" si="135"/>
        <v>600</v>
      </c>
      <c r="S316" s="40">
        <v>460.8</v>
      </c>
      <c r="T316" s="9"/>
      <c r="U316" s="9"/>
      <c r="V316" s="25"/>
      <c r="W316" s="10">
        <f t="shared" si="136"/>
        <v>600</v>
      </c>
    </row>
    <row r="317" spans="1:23" ht="22.5" x14ac:dyDescent="0.2">
      <c r="C317" s="27">
        <v>633004</v>
      </c>
      <c r="D317" s="27">
        <v>41</v>
      </c>
      <c r="E317" s="4" t="s">
        <v>567</v>
      </c>
      <c r="F317" s="10">
        <v>0</v>
      </c>
      <c r="G317" s="9"/>
      <c r="H317" s="9"/>
      <c r="I317" s="24"/>
      <c r="J317" s="10">
        <f t="shared" si="133"/>
        <v>0</v>
      </c>
      <c r="K317" s="9"/>
      <c r="L317" s="9"/>
      <c r="M317" s="24"/>
      <c r="N317" s="10">
        <f t="shared" si="134"/>
        <v>0</v>
      </c>
      <c r="O317" s="9"/>
      <c r="P317" s="31">
        <v>400</v>
      </c>
      <c r="Q317" s="25" t="s">
        <v>544</v>
      </c>
      <c r="R317" s="10">
        <f t="shared" si="135"/>
        <v>400</v>
      </c>
      <c r="S317" s="40">
        <v>0</v>
      </c>
      <c r="T317" s="9"/>
      <c r="U317" s="9"/>
      <c r="V317" s="25"/>
      <c r="W317" s="10">
        <f t="shared" si="136"/>
        <v>400</v>
      </c>
    </row>
    <row r="318" spans="1:23" ht="12.75" customHeight="1" x14ac:dyDescent="0.2">
      <c r="A318" t="s">
        <v>5</v>
      </c>
      <c r="B318" t="s">
        <v>5</v>
      </c>
      <c r="C318" t="s">
        <v>162</v>
      </c>
      <c r="D318" t="s">
        <v>54</v>
      </c>
      <c r="E318" t="s">
        <v>377</v>
      </c>
      <c r="F318" s="10">
        <v>0</v>
      </c>
      <c r="G318" s="9"/>
      <c r="H318" s="9"/>
      <c r="I318" s="24"/>
      <c r="J318" s="10">
        <f t="shared" si="133"/>
        <v>0</v>
      </c>
      <c r="K318" s="9"/>
      <c r="L318" s="9"/>
      <c r="M318" s="24"/>
      <c r="N318" s="10">
        <f t="shared" si="134"/>
        <v>0</v>
      </c>
      <c r="O318" s="9"/>
      <c r="P318" s="9"/>
      <c r="Q318" s="24"/>
      <c r="R318" s="10">
        <f t="shared" si="135"/>
        <v>0</v>
      </c>
      <c r="S318" s="40">
        <v>8932.89</v>
      </c>
      <c r="T318" s="9"/>
      <c r="U318" s="9"/>
      <c r="V318" s="24"/>
      <c r="W318" s="10">
        <f t="shared" si="136"/>
        <v>0</v>
      </c>
    </row>
    <row r="319" spans="1:23" ht="12.75" customHeight="1" x14ac:dyDescent="0.2">
      <c r="A319" t="s">
        <v>5</v>
      </c>
      <c r="B319" t="s">
        <v>5</v>
      </c>
      <c r="C319" t="s">
        <v>162</v>
      </c>
      <c r="D319" t="s">
        <v>58</v>
      </c>
      <c r="E319" t="s">
        <v>378</v>
      </c>
      <c r="F319" s="10">
        <v>0</v>
      </c>
      <c r="G319" s="9"/>
      <c r="H319" s="9"/>
      <c r="I319" s="24"/>
      <c r="J319" s="10">
        <f t="shared" si="133"/>
        <v>0</v>
      </c>
      <c r="K319" s="9"/>
      <c r="L319" s="9"/>
      <c r="M319" s="24"/>
      <c r="N319" s="10">
        <f t="shared" si="134"/>
        <v>0</v>
      </c>
      <c r="O319" s="9"/>
      <c r="P319" s="9"/>
      <c r="Q319" s="24"/>
      <c r="R319" s="10">
        <f t="shared" si="135"/>
        <v>0</v>
      </c>
      <c r="S319" s="40">
        <v>18.649999999999999</v>
      </c>
      <c r="T319" s="9"/>
      <c r="U319" s="9"/>
      <c r="V319" s="24"/>
      <c r="W319" s="10">
        <f t="shared" si="136"/>
        <v>0</v>
      </c>
    </row>
    <row r="320" spans="1:23" ht="12.75" customHeight="1" x14ac:dyDescent="0.2">
      <c r="C320" t="s">
        <v>538</v>
      </c>
      <c r="D320" s="27">
        <v>41</v>
      </c>
      <c r="E320" s="4" t="s">
        <v>539</v>
      </c>
      <c r="F320" s="10">
        <v>0</v>
      </c>
      <c r="G320" s="9"/>
      <c r="H320" s="9"/>
      <c r="I320" s="24"/>
      <c r="J320" s="10">
        <f t="shared" si="133"/>
        <v>0</v>
      </c>
      <c r="K320" s="9"/>
      <c r="L320" s="9"/>
      <c r="M320" s="24"/>
      <c r="N320" s="10">
        <f t="shared" si="134"/>
        <v>0</v>
      </c>
      <c r="O320" s="9"/>
      <c r="P320" s="9"/>
      <c r="Q320" s="24"/>
      <c r="R320" s="10">
        <f t="shared" si="135"/>
        <v>0</v>
      </c>
      <c r="S320" s="40">
        <v>16.5</v>
      </c>
      <c r="T320" s="9"/>
      <c r="U320" s="9"/>
      <c r="V320" s="24"/>
      <c r="W320" s="10">
        <f t="shared" si="136"/>
        <v>0</v>
      </c>
    </row>
    <row r="321" spans="1:23" ht="12.75" customHeight="1" x14ac:dyDescent="0.2">
      <c r="A321" t="s">
        <v>5</v>
      </c>
      <c r="B321" t="s">
        <v>5</v>
      </c>
      <c r="C321" t="s">
        <v>167</v>
      </c>
      <c r="D321" t="s">
        <v>10</v>
      </c>
      <c r="E321" t="s">
        <v>379</v>
      </c>
      <c r="F321" s="10">
        <v>300</v>
      </c>
      <c r="G321" s="9"/>
      <c r="H321" s="9"/>
      <c r="I321" s="24"/>
      <c r="J321" s="10">
        <f t="shared" si="133"/>
        <v>300</v>
      </c>
      <c r="K321" s="9"/>
      <c r="L321" s="9"/>
      <c r="M321" s="24"/>
      <c r="N321" s="10">
        <f t="shared" si="134"/>
        <v>300</v>
      </c>
      <c r="O321" s="9"/>
      <c r="P321" s="9"/>
      <c r="Q321" s="24"/>
      <c r="R321" s="10">
        <f t="shared" si="135"/>
        <v>300</v>
      </c>
      <c r="S321" s="40">
        <v>81.900000000000006</v>
      </c>
      <c r="T321" s="9"/>
      <c r="U321" s="9"/>
      <c r="V321" s="24"/>
      <c r="W321" s="10">
        <f t="shared" si="136"/>
        <v>300</v>
      </c>
    </row>
    <row r="322" spans="1:23" ht="12.75" customHeight="1" x14ac:dyDescent="0.2">
      <c r="A322" t="s">
        <v>5</v>
      </c>
      <c r="B322" t="s">
        <v>5</v>
      </c>
      <c r="C322" t="s">
        <v>169</v>
      </c>
      <c r="D322" t="s">
        <v>54</v>
      </c>
      <c r="E322" t="s">
        <v>380</v>
      </c>
      <c r="F322" s="10">
        <v>0</v>
      </c>
      <c r="G322" s="9"/>
      <c r="H322" s="9"/>
      <c r="I322" s="24"/>
      <c r="J322" s="10">
        <f t="shared" si="133"/>
        <v>0</v>
      </c>
      <c r="K322" s="9"/>
      <c r="L322" s="9"/>
      <c r="M322" s="24"/>
      <c r="N322" s="10">
        <f t="shared" si="134"/>
        <v>0</v>
      </c>
      <c r="O322" s="9"/>
      <c r="P322" s="9"/>
      <c r="Q322" s="24"/>
      <c r="R322" s="10">
        <f t="shared" si="135"/>
        <v>0</v>
      </c>
      <c r="S322" s="40">
        <v>759.96</v>
      </c>
      <c r="T322" s="9"/>
      <c r="U322" s="9"/>
      <c r="V322" s="24"/>
      <c r="W322" s="10">
        <f t="shared" si="136"/>
        <v>0</v>
      </c>
    </row>
    <row r="323" spans="1:23" ht="12.75" customHeight="1" x14ac:dyDescent="0.2">
      <c r="A323" t="s">
        <v>5</v>
      </c>
      <c r="B323" t="s">
        <v>5</v>
      </c>
      <c r="C323" t="s">
        <v>327</v>
      </c>
      <c r="D323" t="s">
        <v>54</v>
      </c>
      <c r="E323" t="s">
        <v>381</v>
      </c>
      <c r="F323" s="10">
        <v>0</v>
      </c>
      <c r="G323" s="9"/>
      <c r="H323" s="9"/>
      <c r="I323" s="24"/>
      <c r="J323" s="10">
        <f t="shared" si="133"/>
        <v>0</v>
      </c>
      <c r="K323" s="9"/>
      <c r="L323" s="9"/>
      <c r="M323" s="24"/>
      <c r="N323" s="10">
        <f t="shared" si="134"/>
        <v>0</v>
      </c>
      <c r="O323" s="9"/>
      <c r="P323" s="9"/>
      <c r="Q323" s="24"/>
      <c r="R323" s="10">
        <f t="shared" si="135"/>
        <v>0</v>
      </c>
      <c r="S323" s="40">
        <v>1594.97</v>
      </c>
      <c r="T323" s="9"/>
      <c r="U323" s="9"/>
      <c r="V323" s="24"/>
      <c r="W323" s="10">
        <f t="shared" si="136"/>
        <v>0</v>
      </c>
    </row>
    <row r="324" spans="1:23" ht="12.75" customHeight="1" x14ac:dyDescent="0.2">
      <c r="A324" t="s">
        <v>5</v>
      </c>
      <c r="B324" t="s">
        <v>5</v>
      </c>
      <c r="C324" t="s">
        <v>183</v>
      </c>
      <c r="D324" t="s">
        <v>54</v>
      </c>
      <c r="E324" t="s">
        <v>382</v>
      </c>
      <c r="F324" s="10">
        <v>0</v>
      </c>
      <c r="G324" s="9"/>
      <c r="H324" s="9"/>
      <c r="I324" s="24"/>
      <c r="J324" s="10">
        <f t="shared" si="133"/>
        <v>0</v>
      </c>
      <c r="K324" s="9"/>
      <c r="L324" s="9"/>
      <c r="M324" s="24"/>
      <c r="N324" s="10">
        <f t="shared" si="134"/>
        <v>0</v>
      </c>
      <c r="O324" s="9"/>
      <c r="P324" s="9"/>
      <c r="Q324" s="24"/>
      <c r="R324" s="10">
        <f t="shared" si="135"/>
        <v>0</v>
      </c>
      <c r="S324" s="40">
        <v>1207.31</v>
      </c>
      <c r="T324" s="9"/>
      <c r="U324" s="9"/>
      <c r="V324" s="24"/>
      <c r="W324" s="10">
        <f t="shared" si="136"/>
        <v>0</v>
      </c>
    </row>
    <row r="325" spans="1:23" ht="12.75" customHeight="1" x14ac:dyDescent="0.2">
      <c r="A325" t="s">
        <v>5</v>
      </c>
      <c r="B325" t="s">
        <v>5</v>
      </c>
      <c r="C325" t="s">
        <v>189</v>
      </c>
      <c r="D325" t="s">
        <v>54</v>
      </c>
      <c r="E325" t="s">
        <v>383</v>
      </c>
      <c r="F325" s="10">
        <v>0</v>
      </c>
      <c r="G325" s="9"/>
      <c r="H325" s="9"/>
      <c r="I325" s="24"/>
      <c r="J325" s="10">
        <f t="shared" si="133"/>
        <v>0</v>
      </c>
      <c r="K325" s="9"/>
      <c r="L325" s="9"/>
      <c r="M325" s="24"/>
      <c r="N325" s="10">
        <f t="shared" si="134"/>
        <v>0</v>
      </c>
      <c r="O325" s="9"/>
      <c r="P325" s="9"/>
      <c r="Q325" s="24"/>
      <c r="R325" s="10">
        <f t="shared" si="135"/>
        <v>0</v>
      </c>
      <c r="S325" s="40">
        <v>640.32000000000005</v>
      </c>
      <c r="T325" s="9"/>
      <c r="U325" s="9"/>
      <c r="V325" s="24"/>
      <c r="W325" s="10">
        <f t="shared" si="136"/>
        <v>0</v>
      </c>
    </row>
    <row r="326" spans="1:23" ht="12.75" customHeight="1" x14ac:dyDescent="0.2">
      <c r="C326" t="s">
        <v>189</v>
      </c>
      <c r="D326" t="s">
        <v>54</v>
      </c>
      <c r="E326" t="s">
        <v>508</v>
      </c>
      <c r="F326" s="10">
        <v>0</v>
      </c>
      <c r="G326" s="9"/>
      <c r="H326" s="9"/>
      <c r="I326" s="24"/>
      <c r="J326" s="10">
        <v>0</v>
      </c>
      <c r="K326" s="9"/>
      <c r="L326" s="9"/>
      <c r="M326" s="24"/>
      <c r="N326" s="10"/>
      <c r="O326" s="9"/>
      <c r="P326" s="9"/>
      <c r="Q326" s="24"/>
      <c r="R326" s="10">
        <f t="shared" si="135"/>
        <v>0</v>
      </c>
      <c r="S326" s="40">
        <v>1945</v>
      </c>
      <c r="T326" s="9"/>
      <c r="U326" s="9"/>
      <c r="V326" s="24"/>
      <c r="W326" s="10">
        <f t="shared" si="136"/>
        <v>0</v>
      </c>
    </row>
    <row r="327" spans="1:23" ht="12.75" customHeight="1" x14ac:dyDescent="0.2">
      <c r="A327" t="s">
        <v>5</v>
      </c>
      <c r="B327" t="s">
        <v>5</v>
      </c>
      <c r="C327" t="s">
        <v>384</v>
      </c>
      <c r="D327" t="s">
        <v>10</v>
      </c>
      <c r="E327" t="s">
        <v>385</v>
      </c>
      <c r="F327" s="10">
        <v>15000</v>
      </c>
      <c r="G327" s="9"/>
      <c r="H327" s="9"/>
      <c r="I327" s="24"/>
      <c r="J327" s="10">
        <f t="shared" si="133"/>
        <v>15000</v>
      </c>
      <c r="K327" s="9"/>
      <c r="L327" s="9">
        <v>5000</v>
      </c>
      <c r="M327" s="25" t="s">
        <v>474</v>
      </c>
      <c r="N327" s="10">
        <f>J327-K327+L327</f>
        <v>20000</v>
      </c>
      <c r="O327" s="9"/>
      <c r="P327" s="9">
        <v>3000</v>
      </c>
      <c r="Q327" s="25" t="s">
        <v>474</v>
      </c>
      <c r="R327" s="10">
        <f t="shared" si="135"/>
        <v>23000</v>
      </c>
      <c r="S327" s="40">
        <v>21414.77</v>
      </c>
      <c r="T327" s="9"/>
      <c r="U327" s="9"/>
      <c r="V327" s="25"/>
      <c r="W327" s="10">
        <f t="shared" si="136"/>
        <v>23000</v>
      </c>
    </row>
    <row r="328" spans="1:23" ht="12.75" customHeight="1" x14ac:dyDescent="0.2">
      <c r="C328" s="27">
        <v>637011</v>
      </c>
      <c r="D328" s="27">
        <v>111</v>
      </c>
      <c r="E328" s="4" t="s">
        <v>540</v>
      </c>
      <c r="F328" s="10"/>
      <c r="G328" s="9"/>
      <c r="H328" s="9"/>
      <c r="I328" s="24"/>
      <c r="J328" s="10"/>
      <c r="K328" s="9"/>
      <c r="L328" s="9"/>
      <c r="M328" s="25"/>
      <c r="N328" s="10"/>
      <c r="O328" s="9"/>
      <c r="P328" s="9"/>
      <c r="Q328" s="25"/>
      <c r="R328" s="10"/>
      <c r="S328" s="40">
        <v>1000</v>
      </c>
      <c r="T328" s="9"/>
      <c r="U328" s="9"/>
      <c r="V328" s="25"/>
      <c r="W328" s="10">
        <f t="shared" si="136"/>
        <v>0</v>
      </c>
    </row>
    <row r="329" spans="1:23" ht="12.75" customHeight="1" x14ac:dyDescent="0.2">
      <c r="A329" t="s">
        <v>5</v>
      </c>
      <c r="B329" t="s">
        <v>5</v>
      </c>
      <c r="C329" t="s">
        <v>205</v>
      </c>
      <c r="D329" t="s">
        <v>54</v>
      </c>
      <c r="E329" t="s">
        <v>386</v>
      </c>
      <c r="F329" s="10">
        <v>0</v>
      </c>
      <c r="G329" s="9"/>
      <c r="H329" s="9"/>
      <c r="I329" s="24"/>
      <c r="J329" s="10">
        <f t="shared" si="133"/>
        <v>0</v>
      </c>
      <c r="K329" s="9"/>
      <c r="L329" s="9"/>
      <c r="M329" s="24"/>
      <c r="N329" s="10">
        <f>J329-K329+L329</f>
        <v>0</v>
      </c>
      <c r="O329" s="9"/>
      <c r="P329" s="9"/>
      <c r="Q329" s="24"/>
      <c r="R329" s="10">
        <f t="shared" si="135"/>
        <v>0</v>
      </c>
      <c r="S329" s="40">
        <v>4802.6899999999996</v>
      </c>
      <c r="T329" s="9"/>
      <c r="U329" s="9"/>
      <c r="V329" s="24"/>
      <c r="W329" s="10">
        <f t="shared" si="136"/>
        <v>0</v>
      </c>
    </row>
    <row r="330" spans="1:23" ht="12.75" customHeight="1" x14ac:dyDescent="0.2">
      <c r="A330" t="s">
        <v>5</v>
      </c>
      <c r="B330" t="s">
        <v>387</v>
      </c>
      <c r="C330" t="s">
        <v>5</v>
      </c>
      <c r="D330" t="s">
        <v>5</v>
      </c>
      <c r="E330" s="6" t="s">
        <v>388</v>
      </c>
      <c r="F330" s="11">
        <f>SUM(F306:F329)</f>
        <v>15300</v>
      </c>
      <c r="G330" s="11"/>
      <c r="H330" s="11"/>
      <c r="I330" s="26"/>
      <c r="J330" s="11">
        <f>SUM(J306:J329)</f>
        <v>15300</v>
      </c>
      <c r="K330" s="11"/>
      <c r="L330" s="11"/>
      <c r="M330" s="26"/>
      <c r="N330" s="11">
        <f>SUM(N306:N329)</f>
        <v>20300</v>
      </c>
      <c r="O330" s="11"/>
      <c r="P330" s="11"/>
      <c r="Q330" s="26"/>
      <c r="R330" s="11">
        <f>SUM(R306:R329)</f>
        <v>24300</v>
      </c>
      <c r="S330" s="9">
        <f>SUM(S306:S329)</f>
        <v>199991.91999999995</v>
      </c>
      <c r="T330" s="11"/>
      <c r="U330" s="11"/>
      <c r="V330" s="26"/>
      <c r="W330" s="11">
        <f>SUM(W306:W329)</f>
        <v>24300</v>
      </c>
    </row>
    <row r="331" spans="1:23" ht="12.75" customHeight="1" x14ac:dyDescent="0.2">
      <c r="F331" s="9"/>
      <c r="G331" s="9"/>
      <c r="H331" s="9"/>
      <c r="I331" s="24"/>
      <c r="J331" s="9"/>
      <c r="K331" s="9"/>
      <c r="L331" s="9"/>
      <c r="M331" s="24"/>
      <c r="N331" s="9"/>
      <c r="O331" s="9"/>
      <c r="P331" s="9"/>
      <c r="Q331" s="24"/>
      <c r="R331" s="9"/>
      <c r="S331" s="9"/>
      <c r="T331" s="9"/>
      <c r="U331" s="9"/>
      <c r="V331" s="24"/>
      <c r="W331" s="9"/>
    </row>
    <row r="332" spans="1:23" ht="12.75" customHeight="1" x14ac:dyDescent="0.2">
      <c r="A332" t="s">
        <v>5</v>
      </c>
      <c r="B332" t="s">
        <v>389</v>
      </c>
      <c r="C332" t="s">
        <v>5</v>
      </c>
      <c r="D332" t="s">
        <v>5</v>
      </c>
      <c r="E332" s="6" t="s">
        <v>390</v>
      </c>
      <c r="F332" s="9"/>
      <c r="G332" s="9"/>
      <c r="H332" s="9"/>
      <c r="I332" s="24"/>
      <c r="J332" s="9"/>
      <c r="K332" s="9"/>
      <c r="L332" s="9"/>
      <c r="M332" s="24"/>
      <c r="N332" s="9"/>
      <c r="O332" s="9"/>
      <c r="P332" s="9"/>
      <c r="Q332" s="24"/>
      <c r="R332" s="9"/>
      <c r="S332" s="9"/>
      <c r="T332" s="9"/>
      <c r="U332" s="9"/>
      <c r="V332" s="24"/>
      <c r="W332" s="9"/>
    </row>
    <row r="333" spans="1:23" ht="12.75" customHeight="1" x14ac:dyDescent="0.2">
      <c r="A333" t="s">
        <v>5</v>
      </c>
      <c r="B333" t="s">
        <v>5</v>
      </c>
      <c r="C333" t="s">
        <v>162</v>
      </c>
      <c r="D333" t="s">
        <v>10</v>
      </c>
      <c r="E333" t="s">
        <v>391</v>
      </c>
      <c r="F333" s="10">
        <v>200</v>
      </c>
      <c r="G333" s="9"/>
      <c r="H333" s="9"/>
      <c r="I333" s="24"/>
      <c r="J333" s="10">
        <f t="shared" ref="J333:J334" si="137">F333-G333+H333</f>
        <v>200</v>
      </c>
      <c r="K333" s="9"/>
      <c r="L333" s="9"/>
      <c r="M333" s="24"/>
      <c r="N333" s="10">
        <f>J333-K333+L333</f>
        <v>200</v>
      </c>
      <c r="O333" s="9"/>
      <c r="P333" s="9"/>
      <c r="Q333" s="24"/>
      <c r="R333" s="10">
        <f t="shared" ref="R333:R334" si="138">N333-O333+P333</f>
        <v>200</v>
      </c>
      <c r="S333" s="40">
        <v>0</v>
      </c>
      <c r="T333" s="9"/>
      <c r="U333" s="9"/>
      <c r="V333" s="24"/>
      <c r="W333" s="10">
        <f t="shared" ref="W333:W334" si="139">R333-T333+U333</f>
        <v>200</v>
      </c>
    </row>
    <row r="334" spans="1:23" ht="12.75" customHeight="1" x14ac:dyDescent="0.2">
      <c r="A334" t="s">
        <v>5</v>
      </c>
      <c r="B334" t="s">
        <v>5</v>
      </c>
      <c r="C334" t="s">
        <v>183</v>
      </c>
      <c r="D334" t="s">
        <v>10</v>
      </c>
      <c r="E334" t="s">
        <v>392</v>
      </c>
      <c r="F334" s="10">
        <v>200</v>
      </c>
      <c r="G334" s="9"/>
      <c r="H334" s="9"/>
      <c r="I334" s="24"/>
      <c r="J334" s="10">
        <f t="shared" si="137"/>
        <v>200</v>
      </c>
      <c r="K334" s="9"/>
      <c r="L334" s="9"/>
      <c r="M334" s="24"/>
      <c r="N334" s="10">
        <f>J334-K334+L334</f>
        <v>200</v>
      </c>
      <c r="O334" s="9"/>
      <c r="P334" s="9"/>
      <c r="Q334" s="24"/>
      <c r="R334" s="10">
        <f t="shared" si="138"/>
        <v>200</v>
      </c>
      <c r="S334" s="40">
        <v>0</v>
      </c>
      <c r="T334" s="9"/>
      <c r="U334" s="9"/>
      <c r="V334" s="24"/>
      <c r="W334" s="10">
        <f t="shared" si="139"/>
        <v>200</v>
      </c>
    </row>
    <row r="335" spans="1:23" ht="12.75" customHeight="1" x14ac:dyDescent="0.2">
      <c r="A335" t="s">
        <v>5</v>
      </c>
      <c r="B335" t="s">
        <v>393</v>
      </c>
      <c r="C335" t="s">
        <v>5</v>
      </c>
      <c r="D335" t="s">
        <v>5</v>
      </c>
      <c r="E335" s="6" t="s">
        <v>394</v>
      </c>
      <c r="F335" s="11">
        <f t="shared" ref="F335" si="140">SUM(F333:F334)</f>
        <v>400</v>
      </c>
      <c r="G335" s="11"/>
      <c r="H335" s="11"/>
      <c r="I335" s="26"/>
      <c r="J335" s="11">
        <f t="shared" ref="J335" si="141">SUM(J333:J334)</f>
        <v>400</v>
      </c>
      <c r="K335" s="11"/>
      <c r="L335" s="11"/>
      <c r="M335" s="26"/>
      <c r="N335" s="11">
        <f t="shared" ref="N335" si="142">SUM(N333:N334)</f>
        <v>400</v>
      </c>
      <c r="O335" s="11"/>
      <c r="P335" s="11"/>
      <c r="Q335" s="26"/>
      <c r="R335" s="11">
        <f t="shared" ref="R335" si="143">SUM(R333:R334)</f>
        <v>400</v>
      </c>
      <c r="S335" s="9">
        <f>SUM(S333:S334)</f>
        <v>0</v>
      </c>
      <c r="T335" s="11"/>
      <c r="U335" s="11"/>
      <c r="V335" s="26"/>
      <c r="W335" s="11">
        <f t="shared" ref="W335" si="144">SUM(W333:W334)</f>
        <v>400</v>
      </c>
    </row>
    <row r="336" spans="1:23" ht="12.75" customHeight="1" x14ac:dyDescent="0.2">
      <c r="F336" s="9"/>
      <c r="G336" s="9"/>
      <c r="H336" s="9"/>
      <c r="I336" s="24"/>
      <c r="J336" s="9"/>
      <c r="K336" s="9"/>
      <c r="L336" s="9"/>
      <c r="M336" s="24"/>
      <c r="N336" s="9"/>
      <c r="O336" s="9"/>
      <c r="P336" s="9"/>
      <c r="Q336" s="24"/>
      <c r="R336" s="9"/>
      <c r="S336" s="9"/>
      <c r="T336" s="9"/>
      <c r="U336" s="9"/>
      <c r="V336" s="24"/>
      <c r="W336" s="9"/>
    </row>
    <row r="337" spans="1:23" ht="12.75" customHeight="1" x14ac:dyDescent="0.2">
      <c r="A337" t="s">
        <v>5</v>
      </c>
      <c r="B337" t="s">
        <v>395</v>
      </c>
      <c r="C337" t="s">
        <v>5</v>
      </c>
      <c r="D337" t="s">
        <v>5</v>
      </c>
      <c r="E337" s="6" t="s">
        <v>396</v>
      </c>
      <c r="F337" s="9"/>
      <c r="G337" s="9"/>
      <c r="H337" s="9"/>
      <c r="I337" s="24"/>
      <c r="J337" s="9"/>
      <c r="K337" s="9"/>
      <c r="L337" s="9"/>
      <c r="M337" s="24"/>
      <c r="N337" s="9"/>
      <c r="O337" s="9"/>
      <c r="P337" s="9"/>
      <c r="Q337" s="24"/>
      <c r="R337" s="9"/>
      <c r="S337" s="9"/>
      <c r="T337" s="9"/>
      <c r="U337" s="9"/>
      <c r="V337" s="24"/>
      <c r="W337" s="9"/>
    </row>
    <row r="338" spans="1:23" ht="12.75" customHeight="1" x14ac:dyDescent="0.2">
      <c r="A338" t="s">
        <v>5</v>
      </c>
      <c r="B338" t="s">
        <v>5</v>
      </c>
      <c r="C338" t="s">
        <v>146</v>
      </c>
      <c r="D338" t="s">
        <v>10</v>
      </c>
      <c r="E338" t="s">
        <v>397</v>
      </c>
      <c r="F338" s="10">
        <v>150</v>
      </c>
      <c r="G338" s="9"/>
      <c r="H338" s="9"/>
      <c r="I338" s="24"/>
      <c r="J338" s="10">
        <f t="shared" ref="J338:J341" si="145">F338-G338+H338</f>
        <v>150</v>
      </c>
      <c r="K338" s="9"/>
      <c r="L338" s="9"/>
      <c r="M338" s="24"/>
      <c r="N338" s="10">
        <f>J338-K338+L338</f>
        <v>150</v>
      </c>
      <c r="O338" s="9"/>
      <c r="P338" s="9"/>
      <c r="Q338" s="24"/>
      <c r="R338" s="10">
        <f t="shared" ref="R338:R341" si="146">N338-O338+P338</f>
        <v>150</v>
      </c>
      <c r="S338" s="40">
        <v>99</v>
      </c>
      <c r="T338" s="9"/>
      <c r="U338" s="9"/>
      <c r="V338" s="24"/>
      <c r="W338" s="10">
        <f t="shared" ref="W338:W341" si="147">R338-T338+U338</f>
        <v>150</v>
      </c>
    </row>
    <row r="339" spans="1:23" ht="12.75" customHeight="1" x14ac:dyDescent="0.2">
      <c r="A339" t="s">
        <v>5</v>
      </c>
      <c r="B339" t="s">
        <v>5</v>
      </c>
      <c r="C339" t="s">
        <v>183</v>
      </c>
      <c r="D339" t="s">
        <v>10</v>
      </c>
      <c r="E339" t="s">
        <v>398</v>
      </c>
      <c r="F339" s="10">
        <v>200</v>
      </c>
      <c r="G339" s="9"/>
      <c r="H339" s="9"/>
      <c r="I339" s="24"/>
      <c r="J339" s="10">
        <f t="shared" si="145"/>
        <v>200</v>
      </c>
      <c r="K339" s="9"/>
      <c r="L339" s="9"/>
      <c r="M339" s="24"/>
      <c r="N339" s="10">
        <f>J339-K339+L339</f>
        <v>200</v>
      </c>
      <c r="O339" s="9"/>
      <c r="P339" s="9"/>
      <c r="Q339" s="24"/>
      <c r="R339" s="10">
        <f t="shared" si="146"/>
        <v>200</v>
      </c>
      <c r="S339" s="40">
        <v>106</v>
      </c>
      <c r="T339" s="9"/>
      <c r="U339" s="9"/>
      <c r="V339" s="24"/>
      <c r="W339" s="10">
        <f t="shared" si="147"/>
        <v>200</v>
      </c>
    </row>
    <row r="340" spans="1:23" ht="22.5" x14ac:dyDescent="0.2">
      <c r="A340" t="s">
        <v>5</v>
      </c>
      <c r="B340" t="s">
        <v>5</v>
      </c>
      <c r="C340" t="s">
        <v>183</v>
      </c>
      <c r="D340" t="s">
        <v>10</v>
      </c>
      <c r="E340" t="s">
        <v>399</v>
      </c>
      <c r="F340" s="10">
        <v>150</v>
      </c>
      <c r="G340" s="9"/>
      <c r="H340" s="9">
        <v>18000</v>
      </c>
      <c r="I340" s="25" t="s">
        <v>480</v>
      </c>
      <c r="J340" s="10">
        <f t="shared" si="145"/>
        <v>18150</v>
      </c>
      <c r="K340" s="9"/>
      <c r="L340" s="9"/>
      <c r="M340" s="25"/>
      <c r="N340" s="10">
        <f>J340-K340+L340</f>
        <v>18150</v>
      </c>
      <c r="O340" s="9"/>
      <c r="P340" s="9"/>
      <c r="Q340" s="25"/>
      <c r="R340" s="10">
        <f t="shared" si="146"/>
        <v>18150</v>
      </c>
      <c r="S340" s="40">
        <v>18180</v>
      </c>
      <c r="T340" s="9"/>
      <c r="U340" s="9"/>
      <c r="V340" s="25"/>
      <c r="W340" s="10">
        <f t="shared" si="147"/>
        <v>18150</v>
      </c>
    </row>
    <row r="341" spans="1:23" ht="12.75" customHeight="1" x14ac:dyDescent="0.2">
      <c r="A341" t="s">
        <v>5</v>
      </c>
      <c r="B341" t="s">
        <v>5</v>
      </c>
      <c r="C341" t="s">
        <v>220</v>
      </c>
      <c r="D341" t="s">
        <v>10</v>
      </c>
      <c r="E341" t="s">
        <v>400</v>
      </c>
      <c r="F341" s="10">
        <v>1500</v>
      </c>
      <c r="G341" s="9"/>
      <c r="H341" s="9"/>
      <c r="I341" s="24"/>
      <c r="J341" s="10">
        <f t="shared" si="145"/>
        <v>1500</v>
      </c>
      <c r="K341" s="9"/>
      <c r="L341" s="9"/>
      <c r="M341" s="24"/>
      <c r="N341" s="10">
        <f>J341-K341+L341</f>
        <v>1500</v>
      </c>
      <c r="O341" s="9"/>
      <c r="P341" s="9"/>
      <c r="Q341" s="24"/>
      <c r="R341" s="10">
        <f t="shared" si="146"/>
        <v>1500</v>
      </c>
      <c r="S341" s="40">
        <v>1500</v>
      </c>
      <c r="T341" s="9"/>
      <c r="U341" s="9"/>
      <c r="V341" s="24"/>
      <c r="W341" s="10">
        <f t="shared" si="147"/>
        <v>1500</v>
      </c>
    </row>
    <row r="342" spans="1:23" ht="12.75" customHeight="1" x14ac:dyDescent="0.2">
      <c r="A342" t="s">
        <v>5</v>
      </c>
      <c r="B342" t="s">
        <v>401</v>
      </c>
      <c r="C342" t="s">
        <v>5</v>
      </c>
      <c r="D342" t="s">
        <v>5</v>
      </c>
      <c r="E342" s="6" t="s">
        <v>402</v>
      </c>
      <c r="F342" s="11">
        <f>SUM(F338:F341)</f>
        <v>2000</v>
      </c>
      <c r="G342" s="11"/>
      <c r="H342" s="11"/>
      <c r="I342" s="26"/>
      <c r="J342" s="11">
        <f>SUM(J338:J341)</f>
        <v>20000</v>
      </c>
      <c r="K342" s="11"/>
      <c r="L342" s="11"/>
      <c r="M342" s="26"/>
      <c r="N342" s="11">
        <f>SUM(N338:N341)</f>
        <v>20000</v>
      </c>
      <c r="O342" s="11"/>
      <c r="P342" s="11"/>
      <c r="Q342" s="26"/>
      <c r="R342" s="11">
        <f>SUM(R338:R341)</f>
        <v>20000</v>
      </c>
      <c r="S342" s="11">
        <f>SUM(S338:S341)</f>
        <v>19885</v>
      </c>
      <c r="T342" s="11"/>
      <c r="U342" s="11"/>
      <c r="V342" s="26"/>
      <c r="W342" s="11">
        <f>SUM(W338:W341)</f>
        <v>20000</v>
      </c>
    </row>
    <row r="343" spans="1:23" ht="12.75" customHeight="1" x14ac:dyDescent="0.2">
      <c r="F343" s="9"/>
      <c r="G343" s="9"/>
      <c r="H343" s="9"/>
      <c r="I343" s="24"/>
      <c r="J343" s="9"/>
      <c r="K343" s="9"/>
      <c r="L343" s="9"/>
      <c r="M343" s="24"/>
      <c r="N343" s="9"/>
      <c r="O343" s="9"/>
      <c r="P343" s="9"/>
      <c r="Q343" s="24"/>
      <c r="R343" s="9"/>
      <c r="S343" s="9"/>
      <c r="T343" s="9"/>
      <c r="U343" s="9"/>
      <c r="V343" s="24"/>
      <c r="W343" s="9"/>
    </row>
    <row r="344" spans="1:23" ht="12.75" customHeight="1" x14ac:dyDescent="0.2">
      <c r="A344" t="s">
        <v>5</v>
      </c>
      <c r="B344" t="s">
        <v>403</v>
      </c>
      <c r="C344" t="s">
        <v>5</v>
      </c>
      <c r="D344" t="s">
        <v>5</v>
      </c>
      <c r="E344" s="6" t="s">
        <v>404</v>
      </c>
      <c r="F344" s="9"/>
      <c r="G344" s="9"/>
      <c r="H344" s="9"/>
      <c r="I344" s="24"/>
      <c r="J344" s="9"/>
      <c r="K344" s="9"/>
      <c r="L344" s="9"/>
      <c r="M344" s="24"/>
      <c r="N344" s="9"/>
      <c r="O344" s="9"/>
      <c r="P344" s="9"/>
      <c r="Q344" s="24"/>
      <c r="R344" s="9"/>
      <c r="S344" s="9"/>
      <c r="T344" s="9"/>
      <c r="U344" s="9"/>
      <c r="V344" s="24"/>
      <c r="W344" s="9"/>
    </row>
    <row r="345" spans="1:23" ht="12.75" customHeight="1" x14ac:dyDescent="0.2">
      <c r="A345" t="s">
        <v>5</v>
      </c>
      <c r="B345" t="s">
        <v>5</v>
      </c>
      <c r="C345" t="s">
        <v>146</v>
      </c>
      <c r="D345" t="s">
        <v>10</v>
      </c>
      <c r="E345" t="s">
        <v>405</v>
      </c>
      <c r="F345" s="10">
        <v>600</v>
      </c>
      <c r="G345" s="9"/>
      <c r="H345" s="9"/>
      <c r="I345" s="24"/>
      <c r="J345" s="10">
        <f t="shared" ref="J345" si="148">F345-G345+H345</f>
        <v>600</v>
      </c>
      <c r="K345" s="9"/>
      <c r="L345" s="9"/>
      <c r="M345" s="24"/>
      <c r="N345" s="10">
        <f>J345-K345+L345</f>
        <v>600</v>
      </c>
      <c r="O345" s="9"/>
      <c r="P345" s="9"/>
      <c r="Q345" s="24"/>
      <c r="R345" s="10">
        <f t="shared" ref="R345" si="149">N345-O345+P345</f>
        <v>600</v>
      </c>
      <c r="S345">
        <v>347</v>
      </c>
      <c r="T345" s="9"/>
      <c r="U345" s="9"/>
      <c r="V345" s="24"/>
      <c r="W345" s="10">
        <f t="shared" ref="W345" si="150">R345-T345+U345</f>
        <v>600</v>
      </c>
    </row>
    <row r="346" spans="1:23" ht="12.75" customHeight="1" x14ac:dyDescent="0.2">
      <c r="A346" t="s">
        <v>5</v>
      </c>
      <c r="B346" t="s">
        <v>406</v>
      </c>
      <c r="C346" t="s">
        <v>5</v>
      </c>
      <c r="D346" t="s">
        <v>5</v>
      </c>
      <c r="E346" s="6" t="s">
        <v>407</v>
      </c>
      <c r="F346" s="11">
        <f t="shared" ref="F346" si="151">SUM(F345)</f>
        <v>600</v>
      </c>
      <c r="G346" s="11"/>
      <c r="H346" s="11"/>
      <c r="I346" s="26"/>
      <c r="J346" s="11">
        <f t="shared" ref="J346" si="152">SUM(J345)</f>
        <v>600</v>
      </c>
      <c r="K346" s="11"/>
      <c r="L346" s="11"/>
      <c r="M346" s="26"/>
      <c r="N346" s="11">
        <f t="shared" ref="N346" si="153">SUM(N345)</f>
        <v>600</v>
      </c>
      <c r="O346" s="11"/>
      <c r="P346" s="11"/>
      <c r="Q346" s="26"/>
      <c r="R346" s="11">
        <f t="shared" ref="R346" si="154">SUM(R345)</f>
        <v>600</v>
      </c>
      <c r="S346" s="11">
        <f>SUM(S345)</f>
        <v>347</v>
      </c>
      <c r="T346" s="11"/>
      <c r="U346" s="11"/>
      <c r="V346" s="26"/>
      <c r="W346" s="11">
        <f t="shared" ref="W346" si="155">SUM(W345)</f>
        <v>600</v>
      </c>
    </row>
    <row r="347" spans="1:23" ht="12.75" customHeight="1" x14ac:dyDescent="0.2">
      <c r="F347" s="9"/>
      <c r="G347" s="9"/>
      <c r="H347" s="9"/>
      <c r="I347" s="24"/>
      <c r="J347" s="9"/>
      <c r="K347" s="9"/>
      <c r="L347" s="9"/>
      <c r="M347" s="24"/>
      <c r="N347" s="9"/>
      <c r="O347" s="9"/>
      <c r="P347" s="9"/>
      <c r="Q347" s="24"/>
      <c r="R347" s="9"/>
      <c r="S347" s="9"/>
      <c r="T347" s="9"/>
      <c r="U347" s="9"/>
      <c r="V347" s="24"/>
      <c r="W347" s="9"/>
    </row>
    <row r="348" spans="1:23" ht="12.75" customHeight="1" x14ac:dyDescent="0.2">
      <c r="A348" t="s">
        <v>5</v>
      </c>
      <c r="B348" t="s">
        <v>408</v>
      </c>
      <c r="C348" t="s">
        <v>5</v>
      </c>
      <c r="D348" t="s">
        <v>5</v>
      </c>
      <c r="E348" s="6" t="s">
        <v>409</v>
      </c>
      <c r="F348" s="9"/>
      <c r="G348" s="9"/>
      <c r="H348" s="9"/>
      <c r="I348" s="24"/>
      <c r="J348" s="9"/>
      <c r="K348" s="9"/>
      <c r="L348" s="9"/>
      <c r="M348" s="24"/>
      <c r="N348" s="9"/>
      <c r="O348" s="9"/>
      <c r="P348" s="9"/>
      <c r="Q348" s="24"/>
      <c r="R348" s="9"/>
      <c r="S348" s="9"/>
      <c r="T348" s="9"/>
      <c r="U348" s="9"/>
      <c r="V348" s="24"/>
      <c r="W348" s="9"/>
    </row>
    <row r="349" spans="1:23" ht="12.75" customHeight="1" x14ac:dyDescent="0.2">
      <c r="A349" t="s">
        <v>5</v>
      </c>
      <c r="B349" t="s">
        <v>5</v>
      </c>
      <c r="C349" t="s">
        <v>197</v>
      </c>
      <c r="D349" t="s">
        <v>10</v>
      </c>
      <c r="E349" t="s">
        <v>410</v>
      </c>
      <c r="F349" s="10">
        <v>0</v>
      </c>
      <c r="G349" s="9"/>
      <c r="H349" s="9"/>
      <c r="I349" s="24"/>
      <c r="J349" s="10">
        <f t="shared" ref="J349:J350" si="156">F349-G349+H349</f>
        <v>0</v>
      </c>
      <c r="K349" s="9"/>
      <c r="L349" s="9"/>
      <c r="M349" s="24"/>
      <c r="N349" s="10">
        <f>J349-K349+L349</f>
        <v>0</v>
      </c>
      <c r="O349" s="9"/>
      <c r="P349" s="9"/>
      <c r="Q349" s="24"/>
      <c r="R349" s="10">
        <f t="shared" ref="R349:R350" si="157">N349-O349+P349</f>
        <v>0</v>
      </c>
      <c r="S349" s="9">
        <v>0</v>
      </c>
      <c r="T349" s="9"/>
      <c r="U349" s="9"/>
      <c r="V349" s="24"/>
      <c r="W349" s="10">
        <f t="shared" ref="W349:W350" si="158">R349-T349+U349</f>
        <v>0</v>
      </c>
    </row>
    <row r="350" spans="1:23" ht="12.75" customHeight="1" x14ac:dyDescent="0.2">
      <c r="A350" t="s">
        <v>5</v>
      </c>
      <c r="B350" t="s">
        <v>5</v>
      </c>
      <c r="C350" t="s">
        <v>201</v>
      </c>
      <c r="D350" t="s">
        <v>10</v>
      </c>
      <c r="E350" t="s">
        <v>411</v>
      </c>
      <c r="F350" s="10">
        <v>0</v>
      </c>
      <c r="G350" s="9"/>
      <c r="H350" s="9"/>
      <c r="I350" s="24"/>
      <c r="J350" s="10">
        <f t="shared" si="156"/>
        <v>0</v>
      </c>
      <c r="K350" s="9"/>
      <c r="L350" s="9"/>
      <c r="M350" s="24"/>
      <c r="N350" s="10">
        <f>J350-K350+L350</f>
        <v>0</v>
      </c>
      <c r="O350" s="9"/>
      <c r="P350" s="9"/>
      <c r="Q350" s="24"/>
      <c r="R350" s="10">
        <f t="shared" si="157"/>
        <v>0</v>
      </c>
      <c r="S350" s="9">
        <v>0</v>
      </c>
      <c r="T350" s="9"/>
      <c r="U350" s="9"/>
      <c r="V350" s="24"/>
      <c r="W350" s="10">
        <f t="shared" si="158"/>
        <v>0</v>
      </c>
    </row>
    <row r="351" spans="1:23" ht="12.75" customHeight="1" x14ac:dyDescent="0.2">
      <c r="A351" t="s">
        <v>5</v>
      </c>
      <c r="B351" t="s">
        <v>412</v>
      </c>
      <c r="C351" t="s">
        <v>5</v>
      </c>
      <c r="D351" t="s">
        <v>5</v>
      </c>
      <c r="E351" s="6" t="s">
        <v>413</v>
      </c>
      <c r="F351" s="11">
        <f t="shared" ref="F351" si="159">SUM(F349:F350)</f>
        <v>0</v>
      </c>
      <c r="G351" s="11"/>
      <c r="H351" s="11"/>
      <c r="I351" s="26"/>
      <c r="J351" s="11">
        <f t="shared" ref="J351" si="160">SUM(J349:J350)</f>
        <v>0</v>
      </c>
      <c r="K351" s="11"/>
      <c r="L351" s="11"/>
      <c r="M351" s="26"/>
      <c r="N351" s="11">
        <f t="shared" ref="N351" si="161">SUM(N349:N350)</f>
        <v>0</v>
      </c>
      <c r="O351" s="11"/>
      <c r="P351" s="11"/>
      <c r="Q351" s="26"/>
      <c r="R351" s="11">
        <f t="shared" ref="R351" si="162">SUM(R349:R350)</f>
        <v>0</v>
      </c>
      <c r="S351" s="11">
        <f>SUM(S349:S350)</f>
        <v>0</v>
      </c>
      <c r="T351" s="11"/>
      <c r="U351" s="11"/>
      <c r="V351" s="26"/>
      <c r="W351" s="11">
        <f t="shared" ref="W351" si="163">SUM(W349:W350)</f>
        <v>0</v>
      </c>
    </row>
    <row r="352" spans="1:23" ht="12.75" customHeight="1" x14ac:dyDescent="0.2">
      <c r="F352" s="9"/>
      <c r="G352" s="9"/>
      <c r="H352" s="9"/>
      <c r="I352" s="24"/>
      <c r="J352" s="9"/>
      <c r="K352" s="9"/>
      <c r="L352" s="9"/>
      <c r="M352" s="24"/>
      <c r="N352" s="9"/>
      <c r="O352" s="9"/>
      <c r="P352" s="9"/>
      <c r="Q352" s="24"/>
      <c r="R352" s="9"/>
      <c r="S352" s="9"/>
      <c r="T352" s="9"/>
      <c r="U352" s="9"/>
      <c r="V352" s="24"/>
      <c r="W352" s="9"/>
    </row>
    <row r="353" spans="1:23" ht="12.75" customHeight="1" x14ac:dyDescent="0.2">
      <c r="A353" t="s">
        <v>5</v>
      </c>
      <c r="B353" t="s">
        <v>414</v>
      </c>
      <c r="C353" t="s">
        <v>5</v>
      </c>
      <c r="D353" t="s">
        <v>5</v>
      </c>
      <c r="E353" s="6" t="s">
        <v>415</v>
      </c>
      <c r="F353" s="9"/>
      <c r="G353" s="9"/>
      <c r="H353" s="9"/>
      <c r="I353" s="24"/>
      <c r="J353" s="9"/>
      <c r="K353" s="9"/>
      <c r="L353" s="9"/>
      <c r="M353" s="24"/>
      <c r="N353" s="9"/>
      <c r="O353" s="9"/>
      <c r="P353" s="9"/>
      <c r="Q353" s="24"/>
      <c r="R353" s="9"/>
      <c r="S353" s="9"/>
      <c r="T353" s="9"/>
      <c r="U353" s="9"/>
      <c r="V353" s="24"/>
      <c r="W353" s="9"/>
    </row>
    <row r="354" spans="1:23" ht="12.75" customHeight="1" x14ac:dyDescent="0.2">
      <c r="A354" t="s">
        <v>5</v>
      </c>
      <c r="B354" t="s">
        <v>5</v>
      </c>
      <c r="C354" t="s">
        <v>183</v>
      </c>
      <c r="D354" t="s">
        <v>10</v>
      </c>
      <c r="E354" t="s">
        <v>416</v>
      </c>
      <c r="F354" s="10">
        <v>0</v>
      </c>
      <c r="G354" s="9"/>
      <c r="H354" s="9"/>
      <c r="I354" s="24"/>
      <c r="J354" s="10">
        <f t="shared" ref="J354:J360" si="164">F354-G354+H354</f>
        <v>0</v>
      </c>
      <c r="K354" s="9"/>
      <c r="L354" s="9"/>
      <c r="M354" s="24"/>
      <c r="N354" s="10">
        <f t="shared" ref="N354:N360" si="165">J354-K354+L354</f>
        <v>0</v>
      </c>
      <c r="O354" s="9"/>
      <c r="P354" s="9"/>
      <c r="Q354" s="24"/>
      <c r="R354" s="10">
        <f t="shared" ref="R354:R360" si="166">N354-O354+P354</f>
        <v>0</v>
      </c>
      <c r="S354" s="9">
        <v>0</v>
      </c>
      <c r="T354" s="9"/>
      <c r="U354" s="9"/>
      <c r="V354" s="24"/>
      <c r="W354" s="10">
        <f t="shared" ref="W354:W360" si="167">R354-T354+U354</f>
        <v>0</v>
      </c>
    </row>
    <row r="355" spans="1:23" ht="12.75" customHeight="1" x14ac:dyDescent="0.2">
      <c r="A355" t="s">
        <v>5</v>
      </c>
      <c r="B355" t="s">
        <v>5</v>
      </c>
      <c r="C355" t="s">
        <v>183</v>
      </c>
      <c r="D355" t="s">
        <v>10</v>
      </c>
      <c r="E355" t="s">
        <v>417</v>
      </c>
      <c r="F355" s="10">
        <v>0</v>
      </c>
      <c r="G355" s="9"/>
      <c r="H355" s="9"/>
      <c r="I355" s="24"/>
      <c r="J355" s="10">
        <f t="shared" si="164"/>
        <v>0</v>
      </c>
      <c r="K355" s="9"/>
      <c r="L355" s="9"/>
      <c r="M355" s="24"/>
      <c r="N355" s="10">
        <f t="shared" si="165"/>
        <v>0</v>
      </c>
      <c r="O355" s="9"/>
      <c r="P355" s="9"/>
      <c r="Q355" s="24"/>
      <c r="R355" s="10">
        <f t="shared" si="166"/>
        <v>0</v>
      </c>
      <c r="S355" s="9">
        <v>0</v>
      </c>
      <c r="T355" s="9"/>
      <c r="U355" s="9"/>
      <c r="V355" s="24"/>
      <c r="W355" s="10">
        <f t="shared" si="167"/>
        <v>0</v>
      </c>
    </row>
    <row r="356" spans="1:23" ht="12.75" customHeight="1" x14ac:dyDescent="0.2">
      <c r="A356" t="s">
        <v>5</v>
      </c>
      <c r="B356" t="s">
        <v>5</v>
      </c>
      <c r="C356" t="s">
        <v>197</v>
      </c>
      <c r="D356" t="s">
        <v>10</v>
      </c>
      <c r="E356" t="s">
        <v>418</v>
      </c>
      <c r="F356" s="10">
        <v>0</v>
      </c>
      <c r="G356" s="9"/>
      <c r="H356" s="9"/>
      <c r="I356" s="24"/>
      <c r="J356" s="10">
        <f t="shared" si="164"/>
        <v>0</v>
      </c>
      <c r="K356" s="9"/>
      <c r="L356" s="9"/>
      <c r="M356" s="24"/>
      <c r="N356" s="10">
        <f t="shared" si="165"/>
        <v>0</v>
      </c>
      <c r="O356" s="9"/>
      <c r="P356" s="9"/>
      <c r="Q356" s="24"/>
      <c r="R356" s="10">
        <f t="shared" si="166"/>
        <v>0</v>
      </c>
      <c r="S356" s="9">
        <v>0</v>
      </c>
      <c r="T356" s="9"/>
      <c r="U356" s="9"/>
      <c r="V356" s="24"/>
      <c r="W356" s="10">
        <f t="shared" si="167"/>
        <v>0</v>
      </c>
    </row>
    <row r="357" spans="1:23" ht="12.75" customHeight="1" x14ac:dyDescent="0.2">
      <c r="A357" t="s">
        <v>5</v>
      </c>
      <c r="B357" t="s">
        <v>5</v>
      </c>
      <c r="C357" t="s">
        <v>207</v>
      </c>
      <c r="D357" t="s">
        <v>10</v>
      </c>
      <c r="E357" t="s">
        <v>419</v>
      </c>
      <c r="F357" s="10">
        <v>1428.7</v>
      </c>
      <c r="G357" s="9"/>
      <c r="H357" s="9"/>
      <c r="I357" s="24"/>
      <c r="J357" s="10">
        <f t="shared" si="164"/>
        <v>1428.7</v>
      </c>
      <c r="K357" s="9"/>
      <c r="L357" s="9"/>
      <c r="M357" s="24"/>
      <c r="N357" s="10">
        <f t="shared" si="165"/>
        <v>1428.7</v>
      </c>
      <c r="O357" s="9"/>
      <c r="P357" s="9"/>
      <c r="Q357" s="24"/>
      <c r="R357" s="10">
        <f t="shared" si="166"/>
        <v>1428.7</v>
      </c>
      <c r="S357" s="40">
        <v>0</v>
      </c>
      <c r="T357" s="9"/>
      <c r="U357" s="9"/>
      <c r="V357" s="24"/>
      <c r="W357" s="10">
        <f t="shared" si="167"/>
        <v>1428.7</v>
      </c>
    </row>
    <row r="358" spans="1:23" ht="12.75" customHeight="1" x14ac:dyDescent="0.2">
      <c r="A358" t="s">
        <v>5</v>
      </c>
      <c r="B358" t="s">
        <v>5</v>
      </c>
      <c r="C358" t="s">
        <v>420</v>
      </c>
      <c r="D358" t="s">
        <v>10</v>
      </c>
      <c r="E358" t="s">
        <v>421</v>
      </c>
      <c r="F358" s="10">
        <v>2100</v>
      </c>
      <c r="G358" s="9"/>
      <c r="H358" s="9"/>
      <c r="I358" s="24"/>
      <c r="J358" s="10">
        <f t="shared" si="164"/>
        <v>2100</v>
      </c>
      <c r="K358" s="9"/>
      <c r="L358" s="9"/>
      <c r="M358" s="24"/>
      <c r="N358" s="10">
        <f t="shared" si="165"/>
        <v>2100</v>
      </c>
      <c r="O358" s="9"/>
      <c r="P358" s="9"/>
      <c r="Q358" s="24"/>
      <c r="R358" s="10">
        <f t="shared" si="166"/>
        <v>2100</v>
      </c>
      <c r="S358" s="40">
        <v>603.12</v>
      </c>
      <c r="T358" s="9"/>
      <c r="U358" s="9"/>
      <c r="V358" s="24"/>
      <c r="W358" s="10">
        <f t="shared" si="167"/>
        <v>2100</v>
      </c>
    </row>
    <row r="359" spans="1:23" ht="12.75" customHeight="1" x14ac:dyDescent="0.2">
      <c r="A359" t="s">
        <v>5</v>
      </c>
      <c r="B359" t="s">
        <v>5</v>
      </c>
      <c r="C359" t="s">
        <v>224</v>
      </c>
      <c r="D359" t="s">
        <v>54</v>
      </c>
      <c r="E359" t="s">
        <v>422</v>
      </c>
      <c r="F359" s="10">
        <v>0</v>
      </c>
      <c r="G359" s="9"/>
      <c r="H359" s="9"/>
      <c r="I359" s="24"/>
      <c r="J359" s="10">
        <f t="shared" si="164"/>
        <v>0</v>
      </c>
      <c r="K359" s="9"/>
      <c r="L359" s="9"/>
      <c r="M359" s="24"/>
      <c r="N359" s="10">
        <f t="shared" si="165"/>
        <v>0</v>
      </c>
      <c r="O359" s="9"/>
      <c r="P359" s="9"/>
      <c r="Q359" s="24"/>
      <c r="R359" s="10">
        <f t="shared" si="166"/>
        <v>0</v>
      </c>
      <c r="S359" s="40">
        <v>338</v>
      </c>
      <c r="T359" s="9"/>
      <c r="U359" s="9"/>
      <c r="V359" s="24"/>
      <c r="W359" s="10">
        <f t="shared" si="167"/>
        <v>0</v>
      </c>
    </row>
    <row r="360" spans="1:23" ht="12.75" customHeight="1" x14ac:dyDescent="0.2">
      <c r="A360" t="s">
        <v>5</v>
      </c>
      <c r="B360" t="s">
        <v>5</v>
      </c>
      <c r="C360" t="s">
        <v>224</v>
      </c>
      <c r="D360" t="s">
        <v>10</v>
      </c>
      <c r="E360" t="s">
        <v>423</v>
      </c>
      <c r="F360" s="10">
        <v>1000</v>
      </c>
      <c r="G360" s="9"/>
      <c r="H360" s="9"/>
      <c r="I360" s="24"/>
      <c r="J360" s="10">
        <f t="shared" si="164"/>
        <v>1000</v>
      </c>
      <c r="K360" s="9"/>
      <c r="L360" s="9"/>
      <c r="M360" s="24"/>
      <c r="N360" s="10">
        <f t="shared" si="165"/>
        <v>1000</v>
      </c>
      <c r="O360" s="9"/>
      <c r="P360" s="9"/>
      <c r="Q360" s="24"/>
      <c r="R360" s="10">
        <f t="shared" si="166"/>
        <v>1000</v>
      </c>
      <c r="S360" s="40">
        <v>480</v>
      </c>
      <c r="T360" s="9"/>
      <c r="U360" s="9"/>
      <c r="V360" s="24"/>
      <c r="W360" s="10">
        <f t="shared" si="167"/>
        <v>1000</v>
      </c>
    </row>
    <row r="361" spans="1:23" ht="12.75" customHeight="1" x14ac:dyDescent="0.2">
      <c r="A361" t="s">
        <v>5</v>
      </c>
      <c r="B361" t="s">
        <v>424</v>
      </c>
      <c r="C361" t="s">
        <v>5</v>
      </c>
      <c r="D361" t="s">
        <v>5</v>
      </c>
      <c r="E361" s="6" t="s">
        <v>425</v>
      </c>
      <c r="F361" s="11">
        <f t="shared" ref="F361" si="168">SUM(F354:F360)</f>
        <v>4528.7</v>
      </c>
      <c r="G361" s="11"/>
      <c r="H361" s="11"/>
      <c r="I361" s="26"/>
      <c r="J361" s="11">
        <f t="shared" ref="J361" si="169">SUM(J354:J360)</f>
        <v>4528.7</v>
      </c>
      <c r="K361" s="11"/>
      <c r="L361" s="11"/>
      <c r="M361" s="26"/>
      <c r="N361" s="11">
        <f t="shared" ref="N361" si="170">SUM(N354:N360)</f>
        <v>4528.7</v>
      </c>
      <c r="O361" s="11"/>
      <c r="P361" s="11"/>
      <c r="Q361" s="26"/>
      <c r="R361" s="11">
        <f t="shared" ref="R361" si="171">SUM(R354:R360)</f>
        <v>4528.7</v>
      </c>
      <c r="S361" s="11">
        <f>SUM(S354:S360)</f>
        <v>1421.12</v>
      </c>
      <c r="T361" s="11"/>
      <c r="U361" s="11"/>
      <c r="V361" s="26"/>
      <c r="W361" s="11">
        <f t="shared" ref="W361" si="172">SUM(W354:W360)</f>
        <v>4528.7</v>
      </c>
    </row>
    <row r="362" spans="1:23" ht="12.75" customHeight="1" x14ac:dyDescent="0.2">
      <c r="F362" s="9"/>
      <c r="G362" s="9"/>
      <c r="H362" s="9"/>
      <c r="I362" s="24"/>
      <c r="J362" s="9"/>
      <c r="K362" s="9"/>
      <c r="L362" s="9"/>
      <c r="M362" s="24"/>
      <c r="N362" s="9"/>
      <c r="O362" s="9"/>
      <c r="P362" s="9"/>
      <c r="Q362" s="24"/>
      <c r="R362" s="9"/>
      <c r="S362" s="9"/>
      <c r="T362" s="9"/>
      <c r="U362" s="9"/>
      <c r="V362" s="24"/>
      <c r="W362" s="9"/>
    </row>
    <row r="363" spans="1:23" ht="12.75" customHeight="1" x14ac:dyDescent="0.2">
      <c r="A363" t="s">
        <v>5</v>
      </c>
      <c r="B363" t="s">
        <v>426</v>
      </c>
      <c r="C363" t="s">
        <v>5</v>
      </c>
      <c r="D363" t="s">
        <v>5</v>
      </c>
      <c r="E363" s="6" t="s">
        <v>427</v>
      </c>
      <c r="F363" s="9"/>
      <c r="G363" s="9"/>
      <c r="H363" s="9"/>
      <c r="I363" s="24"/>
      <c r="J363" s="9"/>
      <c r="K363" s="9"/>
      <c r="L363" s="9"/>
      <c r="M363" s="24"/>
      <c r="N363" s="9"/>
      <c r="O363" s="9"/>
      <c r="P363" s="9"/>
      <c r="Q363" s="24"/>
      <c r="R363" s="9"/>
      <c r="S363" s="9"/>
      <c r="T363" s="9"/>
      <c r="U363" s="9"/>
      <c r="V363" s="24"/>
      <c r="W363" s="9"/>
    </row>
    <row r="364" spans="1:23" ht="12.75" customHeight="1" x14ac:dyDescent="0.2">
      <c r="A364" t="s">
        <v>5</v>
      </c>
      <c r="B364" t="s">
        <v>5</v>
      </c>
      <c r="C364" t="s">
        <v>103</v>
      </c>
      <c r="D364" t="s">
        <v>54</v>
      </c>
      <c r="E364" t="s">
        <v>428</v>
      </c>
      <c r="F364" s="10">
        <v>0</v>
      </c>
      <c r="G364" s="9"/>
      <c r="H364" s="9"/>
      <c r="I364" s="24"/>
      <c r="J364" s="10">
        <f t="shared" ref="J364:J374" si="173">F364-G364+H364</f>
        <v>0</v>
      </c>
      <c r="K364" s="9"/>
      <c r="L364" s="9"/>
      <c r="M364" s="24"/>
      <c r="N364" s="10">
        <f>J364-K364+L364</f>
        <v>0</v>
      </c>
      <c r="O364" s="9"/>
      <c r="P364" s="9"/>
      <c r="Q364" s="24"/>
      <c r="R364" s="10">
        <f t="shared" ref="R364:R374" si="174">N364-O364+P364</f>
        <v>0</v>
      </c>
      <c r="S364" s="40">
        <v>11163.03</v>
      </c>
      <c r="T364" s="9"/>
      <c r="U364" s="9"/>
      <c r="V364" s="24"/>
      <c r="W364" s="10">
        <f t="shared" ref="W364:W374" si="175">R364-T364+U364</f>
        <v>0</v>
      </c>
    </row>
    <row r="365" spans="1:23" ht="12.75" customHeight="1" x14ac:dyDescent="0.2">
      <c r="C365" t="s">
        <v>103</v>
      </c>
      <c r="D365" t="s">
        <v>54</v>
      </c>
      <c r="E365" t="s">
        <v>542</v>
      </c>
      <c r="F365" s="10">
        <v>0</v>
      </c>
      <c r="G365" s="9"/>
      <c r="H365" s="9"/>
      <c r="I365" s="24"/>
      <c r="J365" s="10">
        <f t="shared" si="173"/>
        <v>0</v>
      </c>
      <c r="K365" s="9"/>
      <c r="L365" s="9"/>
      <c r="M365" s="24"/>
      <c r="N365" s="10">
        <f>J365-K365+L365</f>
        <v>0</v>
      </c>
      <c r="O365" s="9"/>
      <c r="P365" s="9"/>
      <c r="Q365" s="24"/>
      <c r="R365" s="10"/>
      <c r="S365" s="40">
        <v>90</v>
      </c>
      <c r="T365" s="9"/>
      <c r="U365" s="9"/>
      <c r="V365" s="24"/>
      <c r="W365" s="10">
        <f t="shared" si="175"/>
        <v>0</v>
      </c>
    </row>
    <row r="366" spans="1:23" ht="12.75" customHeight="1" x14ac:dyDescent="0.2">
      <c r="C366" t="s">
        <v>112</v>
      </c>
      <c r="D366" t="s">
        <v>54</v>
      </c>
      <c r="E366" t="s">
        <v>429</v>
      </c>
      <c r="F366" s="10">
        <v>0</v>
      </c>
      <c r="G366" s="9"/>
      <c r="H366" s="9"/>
      <c r="I366" s="24"/>
      <c r="J366" s="10">
        <f t="shared" si="173"/>
        <v>0</v>
      </c>
      <c r="K366" s="9"/>
      <c r="L366" s="9"/>
      <c r="M366" s="24"/>
      <c r="N366" s="10">
        <f t="shared" ref="N366" si="176">J366-K366+L366</f>
        <v>0</v>
      </c>
      <c r="O366" s="9"/>
      <c r="P366" s="9"/>
      <c r="Q366" s="24"/>
      <c r="R366" s="10">
        <f t="shared" si="174"/>
        <v>0</v>
      </c>
      <c r="S366" s="40">
        <v>1301.9000000000001</v>
      </c>
      <c r="T366" s="9"/>
      <c r="U366" s="9"/>
      <c r="V366" s="24"/>
      <c r="W366" s="10">
        <f t="shared" si="175"/>
        <v>0</v>
      </c>
    </row>
    <row r="367" spans="1:23" ht="12.75" customHeight="1" x14ac:dyDescent="0.2">
      <c r="A367" t="s">
        <v>5</v>
      </c>
      <c r="B367" t="s">
        <v>5</v>
      </c>
      <c r="C367" t="s">
        <v>114</v>
      </c>
      <c r="D367" t="s">
        <v>54</v>
      </c>
      <c r="E367" t="s">
        <v>428</v>
      </c>
      <c r="F367" s="10">
        <v>0</v>
      </c>
      <c r="G367" s="9"/>
      <c r="H367" s="9"/>
      <c r="I367" s="24"/>
      <c r="J367" s="10">
        <f t="shared" si="173"/>
        <v>0</v>
      </c>
      <c r="K367" s="9"/>
      <c r="L367" s="9"/>
      <c r="M367" s="24"/>
      <c r="N367" s="10">
        <f t="shared" ref="N367:N374" si="177">J367-K367+L367</f>
        <v>0</v>
      </c>
      <c r="O367" s="9"/>
      <c r="P367" s="9"/>
      <c r="Q367" s="24"/>
      <c r="R367" s="10">
        <f t="shared" si="174"/>
        <v>0</v>
      </c>
      <c r="S367" s="40">
        <v>165.67</v>
      </c>
      <c r="T367" s="9"/>
      <c r="U367" s="9"/>
      <c r="V367" s="24"/>
      <c r="W367" s="10">
        <f t="shared" si="175"/>
        <v>0</v>
      </c>
    </row>
    <row r="368" spans="1:23" ht="12.75" customHeight="1" x14ac:dyDescent="0.2">
      <c r="A368" t="s">
        <v>5</v>
      </c>
      <c r="B368" t="s">
        <v>5</v>
      </c>
      <c r="C368" t="s">
        <v>118</v>
      </c>
      <c r="D368" t="s">
        <v>54</v>
      </c>
      <c r="E368" t="s">
        <v>428</v>
      </c>
      <c r="F368" s="10">
        <v>0</v>
      </c>
      <c r="G368" s="9"/>
      <c r="H368" s="9"/>
      <c r="I368" s="24"/>
      <c r="J368" s="10">
        <f t="shared" si="173"/>
        <v>0</v>
      </c>
      <c r="K368" s="9"/>
      <c r="L368" s="9"/>
      <c r="M368" s="24"/>
      <c r="N368" s="10">
        <f t="shared" si="177"/>
        <v>0</v>
      </c>
      <c r="O368" s="9"/>
      <c r="P368" s="9"/>
      <c r="Q368" s="24"/>
      <c r="R368" s="10">
        <f t="shared" si="174"/>
        <v>0</v>
      </c>
      <c r="S368" s="40">
        <v>1656.98</v>
      </c>
      <c r="T368" s="9"/>
      <c r="U368" s="9"/>
      <c r="V368" s="24"/>
      <c r="W368" s="10">
        <f t="shared" si="175"/>
        <v>0</v>
      </c>
    </row>
    <row r="369" spans="1:23" ht="12.75" customHeight="1" x14ac:dyDescent="0.2">
      <c r="A369" t="s">
        <v>5</v>
      </c>
      <c r="B369" t="s">
        <v>5</v>
      </c>
      <c r="C369" t="s">
        <v>123</v>
      </c>
      <c r="D369" t="s">
        <v>54</v>
      </c>
      <c r="E369" t="s">
        <v>430</v>
      </c>
      <c r="F369" s="10">
        <v>0</v>
      </c>
      <c r="G369" s="9"/>
      <c r="H369" s="9"/>
      <c r="I369" s="24"/>
      <c r="J369" s="10">
        <f t="shared" si="173"/>
        <v>0</v>
      </c>
      <c r="K369" s="9"/>
      <c r="L369" s="9"/>
      <c r="M369" s="24"/>
      <c r="N369" s="10">
        <f t="shared" si="177"/>
        <v>0</v>
      </c>
      <c r="O369" s="9"/>
      <c r="P369" s="9"/>
      <c r="Q369" s="24"/>
      <c r="R369" s="10">
        <f t="shared" si="174"/>
        <v>0</v>
      </c>
      <c r="S369" s="40">
        <v>94.66</v>
      </c>
      <c r="T369" s="9"/>
      <c r="U369" s="9"/>
      <c r="V369" s="24"/>
      <c r="W369" s="10">
        <f t="shared" si="175"/>
        <v>0</v>
      </c>
    </row>
    <row r="370" spans="1:23" ht="12.75" customHeight="1" x14ac:dyDescent="0.2">
      <c r="A370" t="s">
        <v>5</v>
      </c>
      <c r="B370" t="s">
        <v>5</v>
      </c>
      <c r="C370" t="s">
        <v>128</v>
      </c>
      <c r="D370" t="s">
        <v>54</v>
      </c>
      <c r="E370" t="s">
        <v>431</v>
      </c>
      <c r="F370" s="10">
        <v>0</v>
      </c>
      <c r="G370" s="9"/>
      <c r="H370" s="9"/>
      <c r="I370" s="24"/>
      <c r="J370" s="10">
        <f t="shared" si="173"/>
        <v>0</v>
      </c>
      <c r="K370" s="9"/>
      <c r="L370" s="9"/>
      <c r="M370" s="24"/>
      <c r="N370" s="10">
        <f t="shared" si="177"/>
        <v>0</v>
      </c>
      <c r="O370" s="9"/>
      <c r="P370" s="9"/>
      <c r="Q370" s="24"/>
      <c r="R370" s="10">
        <f t="shared" si="174"/>
        <v>0</v>
      </c>
      <c r="S370" s="40">
        <v>355.03</v>
      </c>
      <c r="T370" s="9"/>
      <c r="U370" s="9"/>
      <c r="V370" s="24"/>
      <c r="W370" s="10">
        <f t="shared" si="175"/>
        <v>0</v>
      </c>
    </row>
    <row r="371" spans="1:23" ht="12.75" customHeight="1" x14ac:dyDescent="0.2">
      <c r="A371" t="s">
        <v>5</v>
      </c>
      <c r="B371" t="s">
        <v>5</v>
      </c>
      <c r="C371" t="s">
        <v>133</v>
      </c>
      <c r="D371" t="s">
        <v>54</v>
      </c>
      <c r="E371" t="s">
        <v>432</v>
      </c>
      <c r="F371" s="10">
        <v>0</v>
      </c>
      <c r="G371" s="9"/>
      <c r="H371" s="9"/>
      <c r="I371" s="24"/>
      <c r="J371" s="10">
        <f t="shared" si="173"/>
        <v>0</v>
      </c>
      <c r="K371" s="9"/>
      <c r="L371" s="9"/>
      <c r="M371" s="24"/>
      <c r="N371" s="10">
        <f t="shared" si="177"/>
        <v>0</v>
      </c>
      <c r="O371" s="9"/>
      <c r="P371" s="9"/>
      <c r="Q371" s="24"/>
      <c r="R371" s="10">
        <f t="shared" si="174"/>
        <v>0</v>
      </c>
      <c r="S371" s="40">
        <v>118.3</v>
      </c>
      <c r="T371" s="9"/>
      <c r="U371" s="9"/>
      <c r="V371" s="24"/>
      <c r="W371" s="10">
        <f t="shared" si="175"/>
        <v>0</v>
      </c>
    </row>
    <row r="372" spans="1:23" ht="12.75" customHeight="1" x14ac:dyDescent="0.2">
      <c r="A372" t="s">
        <v>5</v>
      </c>
      <c r="B372" t="s">
        <v>5</v>
      </c>
      <c r="C372" t="s">
        <v>137</v>
      </c>
      <c r="D372" t="s">
        <v>54</v>
      </c>
      <c r="E372" t="s">
        <v>433</v>
      </c>
      <c r="F372" s="10">
        <v>0</v>
      </c>
      <c r="G372" s="9"/>
      <c r="H372" s="9"/>
      <c r="I372" s="24"/>
      <c r="J372" s="10">
        <f t="shared" si="173"/>
        <v>0</v>
      </c>
      <c r="K372" s="9"/>
      <c r="L372" s="9"/>
      <c r="M372" s="24"/>
      <c r="N372" s="10">
        <f t="shared" si="177"/>
        <v>0</v>
      </c>
      <c r="O372" s="9"/>
      <c r="P372" s="9"/>
      <c r="Q372" s="24"/>
      <c r="R372" s="10">
        <f t="shared" si="174"/>
        <v>0</v>
      </c>
      <c r="S372" s="40">
        <v>562.16</v>
      </c>
      <c r="T372" s="9"/>
      <c r="U372" s="9"/>
      <c r="V372" s="24"/>
      <c r="W372" s="10">
        <f t="shared" si="175"/>
        <v>0</v>
      </c>
    </row>
    <row r="373" spans="1:23" ht="12.75" customHeight="1" x14ac:dyDescent="0.2">
      <c r="A373" t="s">
        <v>5</v>
      </c>
      <c r="B373" t="s">
        <v>5</v>
      </c>
      <c r="C373" t="s">
        <v>144</v>
      </c>
      <c r="D373" t="s">
        <v>54</v>
      </c>
      <c r="E373" t="s">
        <v>434</v>
      </c>
      <c r="F373" s="10">
        <v>0</v>
      </c>
      <c r="G373" s="9"/>
      <c r="H373" s="9"/>
      <c r="I373" s="24"/>
      <c r="J373" s="10">
        <f t="shared" si="173"/>
        <v>0</v>
      </c>
      <c r="K373" s="9"/>
      <c r="L373" s="9"/>
      <c r="M373" s="24"/>
      <c r="N373" s="10">
        <f t="shared" si="177"/>
        <v>0</v>
      </c>
      <c r="O373" s="9"/>
      <c r="P373" s="9"/>
      <c r="Q373" s="24"/>
      <c r="R373" s="10">
        <f t="shared" si="174"/>
        <v>0</v>
      </c>
      <c r="S373" s="40">
        <v>244.51</v>
      </c>
      <c r="T373" s="9"/>
      <c r="U373" s="9"/>
      <c r="V373" s="24"/>
      <c r="W373" s="10">
        <f t="shared" si="175"/>
        <v>0</v>
      </c>
    </row>
    <row r="374" spans="1:23" ht="12.75" customHeight="1" x14ac:dyDescent="0.2">
      <c r="A374" t="s">
        <v>5</v>
      </c>
      <c r="B374" t="s">
        <v>5</v>
      </c>
      <c r="C374" t="s">
        <v>435</v>
      </c>
      <c r="D374" t="s">
        <v>54</v>
      </c>
      <c r="E374" t="s">
        <v>436</v>
      </c>
      <c r="F374" s="10">
        <v>0</v>
      </c>
      <c r="G374" s="9"/>
      <c r="H374" s="9"/>
      <c r="I374" s="24"/>
      <c r="J374" s="10">
        <f t="shared" si="173"/>
        <v>0</v>
      </c>
      <c r="K374" s="9"/>
      <c r="L374" s="9"/>
      <c r="M374" s="24"/>
      <c r="N374" s="10">
        <f t="shared" si="177"/>
        <v>0</v>
      </c>
      <c r="O374" s="9"/>
      <c r="P374" s="9"/>
      <c r="Q374" s="24"/>
      <c r="R374" s="10">
        <f t="shared" si="174"/>
        <v>0</v>
      </c>
      <c r="S374" s="40">
        <v>191.32</v>
      </c>
      <c r="T374" s="9"/>
      <c r="U374" s="9"/>
      <c r="V374" s="24"/>
      <c r="W374" s="10">
        <f t="shared" si="175"/>
        <v>0</v>
      </c>
    </row>
    <row r="375" spans="1:23" ht="12.75" customHeight="1" x14ac:dyDescent="0.2">
      <c r="A375" t="s">
        <v>5</v>
      </c>
      <c r="B375" t="s">
        <v>437</v>
      </c>
      <c r="C375" t="s">
        <v>5</v>
      </c>
      <c r="D375" t="s">
        <v>5</v>
      </c>
      <c r="E375" s="6" t="s">
        <v>438</v>
      </c>
      <c r="F375" s="11">
        <f>SUM(F364:F374)</f>
        <v>0</v>
      </c>
      <c r="G375" s="11"/>
      <c r="H375" s="11"/>
      <c r="I375" s="26"/>
      <c r="J375" s="11">
        <f>SUM(J364:J374)</f>
        <v>0</v>
      </c>
      <c r="K375" s="11"/>
      <c r="L375" s="11"/>
      <c r="M375" s="26"/>
      <c r="N375" s="11">
        <f>SUM(N364:N374)</f>
        <v>0</v>
      </c>
      <c r="O375" s="11"/>
      <c r="P375" s="11"/>
      <c r="Q375" s="26"/>
      <c r="R375" s="11">
        <f>SUM(R364:R374)</f>
        <v>0</v>
      </c>
      <c r="S375" s="11">
        <f>SUM(S364:S374)</f>
        <v>15943.56</v>
      </c>
      <c r="T375" s="11"/>
      <c r="U375" s="11"/>
      <c r="V375" s="26"/>
      <c r="W375" s="11">
        <f>SUM(W364:W374)</f>
        <v>0</v>
      </c>
    </row>
    <row r="376" spans="1:23" ht="12.75" customHeight="1" x14ac:dyDescent="0.2">
      <c r="F376" s="9"/>
      <c r="G376" s="9"/>
      <c r="H376" s="9"/>
      <c r="I376" s="24"/>
      <c r="J376" s="9"/>
      <c r="K376" s="9"/>
      <c r="L376" s="9"/>
      <c r="M376" s="24"/>
      <c r="N376" s="9"/>
      <c r="O376" s="9"/>
      <c r="P376" s="9"/>
      <c r="Q376" s="24"/>
      <c r="R376" s="9"/>
      <c r="S376" s="9"/>
      <c r="T376" s="9"/>
      <c r="U376" s="9"/>
      <c r="V376" s="24"/>
      <c r="W376" s="9"/>
    </row>
    <row r="377" spans="1:23" ht="12.75" customHeight="1" x14ac:dyDescent="0.2">
      <c r="A377" t="s">
        <v>79</v>
      </c>
      <c r="B377" t="s">
        <v>5</v>
      </c>
      <c r="C377" t="s">
        <v>5</v>
      </c>
      <c r="D377" t="s">
        <v>5</v>
      </c>
      <c r="E377" s="5" t="s">
        <v>80</v>
      </c>
      <c r="F377" s="11">
        <f>F163+F172+F196+F210+F215+F226+F231+F238+F252+F264+F270+F287+F293+F298+F303+F330+F335+F342+F346+F351+F361+F375</f>
        <v>382046.7</v>
      </c>
      <c r="G377" s="11"/>
      <c r="H377" s="11"/>
      <c r="I377" s="26"/>
      <c r="J377" s="11">
        <f>J163+J172+J196+J210+J215+J226+J231+J238+J252+J264+J270+J287+J293+J298+J303+J330+J335+J342+J346+J351+J361+J375</f>
        <v>396546.7</v>
      </c>
      <c r="K377" s="11"/>
      <c r="L377" s="11"/>
      <c r="M377" s="26"/>
      <c r="N377" s="11">
        <f>N163+N172+N196+N210+N215+N226+N231+N238+N252+N264+N270+N287+N293+N298+N303+N330+N335+N342+N346+N351+N361+N375</f>
        <v>402946.7</v>
      </c>
      <c r="O377" s="11"/>
      <c r="P377" s="11"/>
      <c r="Q377" s="26"/>
      <c r="R377" s="11">
        <f>R163+R172+R196+R210+R215+R226+R231+R238+R252+R264+R270+R281+R287+R293+R298+R303+R330+R335+R342+R346+R351+R361+R375</f>
        <v>419046.06</v>
      </c>
      <c r="S377" s="11"/>
      <c r="T377" s="11"/>
      <c r="U377" s="11"/>
      <c r="V377" s="26"/>
      <c r="W377" s="11">
        <f>W163+W172+W196+W210+W215+W226+W231+W238+W252+W264+W270+W281+W287+W293+W298+W303+W330+W335+W342+W346+W351+W361+W375</f>
        <v>419046.06</v>
      </c>
    </row>
    <row r="378" spans="1:23" ht="12.75" customHeight="1" x14ac:dyDescent="0.2">
      <c r="F378" s="9"/>
      <c r="G378" s="9"/>
      <c r="H378" s="9"/>
      <c r="I378" s="24"/>
      <c r="J378" s="9"/>
      <c r="K378" s="9"/>
      <c r="L378" s="9"/>
      <c r="M378" s="24"/>
      <c r="N378" s="9"/>
      <c r="O378" s="9"/>
      <c r="P378" s="9"/>
      <c r="Q378" s="24"/>
      <c r="R378" s="9"/>
      <c r="S378" s="9"/>
      <c r="T378" s="9"/>
      <c r="U378" s="9"/>
      <c r="V378" s="24"/>
      <c r="W378" s="9"/>
    </row>
    <row r="379" spans="1:23" ht="12.75" customHeight="1" x14ac:dyDescent="0.2">
      <c r="A379" t="s">
        <v>81</v>
      </c>
      <c r="B379" t="s">
        <v>5</v>
      </c>
      <c r="C379" t="s">
        <v>5</v>
      </c>
      <c r="D379" t="s">
        <v>5</v>
      </c>
      <c r="E379" s="6" t="s">
        <v>82</v>
      </c>
      <c r="F379" s="9"/>
      <c r="G379" s="9"/>
      <c r="H379" s="9"/>
      <c r="I379" s="24"/>
      <c r="J379" s="9"/>
      <c r="K379" s="9"/>
      <c r="L379" s="9"/>
      <c r="M379" s="24"/>
      <c r="N379" s="9"/>
      <c r="O379" s="9"/>
      <c r="P379" s="9"/>
      <c r="Q379" s="24"/>
      <c r="R379" s="9"/>
      <c r="S379" s="9"/>
      <c r="T379" s="9"/>
      <c r="U379" s="9"/>
      <c r="V379" s="24"/>
      <c r="W379" s="9"/>
    </row>
    <row r="380" spans="1:23" ht="12.75" customHeight="1" x14ac:dyDescent="0.2">
      <c r="F380" s="9"/>
      <c r="G380" s="9"/>
      <c r="H380" s="9"/>
      <c r="I380" s="24"/>
      <c r="J380" s="9"/>
      <c r="K380" s="9"/>
      <c r="L380" s="9"/>
      <c r="M380" s="24"/>
      <c r="N380" s="9"/>
      <c r="O380" s="9"/>
      <c r="P380" s="9"/>
      <c r="Q380" s="24"/>
      <c r="R380" s="9"/>
      <c r="S380" s="9"/>
      <c r="T380" s="9"/>
      <c r="U380" s="9"/>
      <c r="V380" s="24"/>
      <c r="W380" s="9"/>
    </row>
    <row r="381" spans="1:23" ht="12.75" customHeight="1" x14ac:dyDescent="0.2">
      <c r="A381" t="s">
        <v>5</v>
      </c>
      <c r="B381" t="s">
        <v>101</v>
      </c>
      <c r="C381" t="s">
        <v>5</v>
      </c>
      <c r="D381" t="s">
        <v>5</v>
      </c>
      <c r="E381" s="6" t="s">
        <v>102</v>
      </c>
      <c r="F381" s="9"/>
      <c r="G381" s="9"/>
      <c r="H381" s="9"/>
      <c r="I381" s="24"/>
      <c r="J381" s="9"/>
      <c r="K381" s="9"/>
      <c r="L381" s="9"/>
      <c r="M381" s="24"/>
      <c r="N381" s="9"/>
      <c r="O381" s="9"/>
      <c r="P381" s="9"/>
      <c r="Q381" s="24"/>
      <c r="R381" s="9"/>
      <c r="S381" s="9"/>
      <c r="T381" s="9"/>
      <c r="U381" s="9"/>
      <c r="V381" s="24"/>
      <c r="W381" s="9"/>
    </row>
    <row r="382" spans="1:23" ht="33.75" x14ac:dyDescent="0.2">
      <c r="A382" t="s">
        <v>5</v>
      </c>
      <c r="B382" t="s">
        <v>5</v>
      </c>
      <c r="C382" s="27">
        <v>711001</v>
      </c>
      <c r="D382" s="27">
        <v>41</v>
      </c>
      <c r="E382" s="4" t="s">
        <v>543</v>
      </c>
      <c r="F382" s="10">
        <v>0</v>
      </c>
      <c r="G382" s="9"/>
      <c r="H382" s="9"/>
      <c r="I382" s="24"/>
      <c r="J382" s="10">
        <f t="shared" ref="J382:J383" si="178">F382-G382+H382</f>
        <v>0</v>
      </c>
      <c r="K382" s="9"/>
      <c r="L382" s="9"/>
      <c r="M382" s="24"/>
      <c r="N382" s="10">
        <f>J382-K382+L382</f>
        <v>0</v>
      </c>
      <c r="O382" s="9"/>
      <c r="P382" s="9">
        <v>500</v>
      </c>
      <c r="Q382" s="25" t="s">
        <v>564</v>
      </c>
      <c r="R382" s="10">
        <f t="shared" ref="R382:R383" si="179">N382-O382+P382</f>
        <v>500</v>
      </c>
      <c r="S382" s="9">
        <v>223.3</v>
      </c>
      <c r="T382" s="9"/>
      <c r="U382" s="9"/>
      <c r="V382" s="25"/>
      <c r="W382" s="10">
        <f t="shared" ref="W382:W383" si="180">R382-T382+U382</f>
        <v>500</v>
      </c>
    </row>
    <row r="383" spans="1:23" ht="12.75" customHeight="1" x14ac:dyDescent="0.2">
      <c r="A383" t="s">
        <v>5</v>
      </c>
      <c r="B383" t="s">
        <v>5</v>
      </c>
      <c r="F383" s="10">
        <v>0</v>
      </c>
      <c r="G383" s="9"/>
      <c r="H383" s="9"/>
      <c r="I383" s="24"/>
      <c r="J383" s="10">
        <f t="shared" si="178"/>
        <v>0</v>
      </c>
      <c r="K383" s="9"/>
      <c r="L383" s="9"/>
      <c r="M383" s="24"/>
      <c r="N383" s="10">
        <f>J383-K383+L383</f>
        <v>0</v>
      </c>
      <c r="O383" s="9"/>
      <c r="P383" s="9"/>
      <c r="Q383" s="24"/>
      <c r="R383" s="10">
        <f t="shared" si="179"/>
        <v>0</v>
      </c>
      <c r="S383" s="9">
        <v>0</v>
      </c>
      <c r="T383" s="9"/>
      <c r="U383" s="9"/>
      <c r="V383" s="24"/>
      <c r="W383" s="10">
        <f t="shared" si="180"/>
        <v>0</v>
      </c>
    </row>
    <row r="384" spans="1:23" ht="12.75" customHeight="1" x14ac:dyDescent="0.2">
      <c r="A384" t="s">
        <v>5</v>
      </c>
      <c r="B384" t="s">
        <v>226</v>
      </c>
      <c r="C384" t="s">
        <v>5</v>
      </c>
      <c r="D384" t="s">
        <v>5</v>
      </c>
      <c r="E384" s="6" t="s">
        <v>227</v>
      </c>
      <c r="F384" s="11">
        <f t="shared" ref="F384" si="181">SUM(F382:F383)</f>
        <v>0</v>
      </c>
      <c r="G384" s="11"/>
      <c r="H384" s="11"/>
      <c r="I384" s="26"/>
      <c r="J384" s="11">
        <f t="shared" ref="J384" si="182">SUM(J382:J383)</f>
        <v>0</v>
      </c>
      <c r="K384" s="11"/>
      <c r="L384" s="11"/>
      <c r="M384" s="26"/>
      <c r="N384" s="11">
        <f t="shared" ref="N384" si="183">SUM(N382:N383)</f>
        <v>0</v>
      </c>
      <c r="O384" s="11"/>
      <c r="P384" s="11"/>
      <c r="Q384" s="26"/>
      <c r="R384" s="11">
        <f t="shared" ref="R384" si="184">SUM(R382:R383)</f>
        <v>500</v>
      </c>
      <c r="S384" s="11"/>
      <c r="T384" s="11"/>
      <c r="U384" s="11"/>
      <c r="V384" s="26"/>
      <c r="W384" s="11">
        <f t="shared" ref="W384" si="185">SUM(W382:W383)</f>
        <v>500</v>
      </c>
    </row>
    <row r="385" spans="1:23" ht="12.75" customHeight="1" x14ac:dyDescent="0.2">
      <c r="F385" s="9"/>
      <c r="G385" s="9"/>
      <c r="H385" s="9"/>
      <c r="I385" s="24"/>
      <c r="J385" s="9"/>
      <c r="K385" s="9"/>
      <c r="L385" s="9"/>
      <c r="M385" s="24"/>
      <c r="N385" s="9"/>
      <c r="O385" s="9"/>
      <c r="P385" s="9"/>
      <c r="Q385" s="24"/>
      <c r="R385" s="9"/>
      <c r="S385" s="9"/>
      <c r="T385" s="9"/>
      <c r="U385" s="9"/>
      <c r="V385" s="24"/>
      <c r="W385" s="9"/>
    </row>
    <row r="386" spans="1:23" ht="12.75" customHeight="1" x14ac:dyDescent="0.2">
      <c r="A386" t="s">
        <v>5</v>
      </c>
      <c r="B386" t="s">
        <v>296</v>
      </c>
      <c r="C386" t="s">
        <v>5</v>
      </c>
      <c r="D386" t="s">
        <v>5</v>
      </c>
      <c r="E386" s="6" t="s">
        <v>297</v>
      </c>
      <c r="F386" s="9"/>
      <c r="G386" s="9"/>
      <c r="H386" s="9"/>
      <c r="I386" s="24"/>
      <c r="J386" s="9"/>
      <c r="K386" s="9"/>
      <c r="L386" s="9"/>
      <c r="M386" s="24"/>
      <c r="N386" s="9"/>
      <c r="O386" s="9"/>
      <c r="P386" s="9"/>
      <c r="Q386" s="24"/>
      <c r="R386" s="9"/>
      <c r="S386" s="9"/>
      <c r="T386" s="9"/>
      <c r="U386" s="9"/>
      <c r="V386" s="24"/>
      <c r="W386" s="9"/>
    </row>
    <row r="387" spans="1:23" ht="12.75" customHeight="1" x14ac:dyDescent="0.2">
      <c r="A387" t="s">
        <v>5</v>
      </c>
      <c r="B387" t="s">
        <v>5</v>
      </c>
      <c r="C387" t="s">
        <v>439</v>
      </c>
      <c r="D387" t="s">
        <v>92</v>
      </c>
      <c r="E387" t="s">
        <v>440</v>
      </c>
      <c r="F387" s="10">
        <v>0</v>
      </c>
      <c r="G387" s="9"/>
      <c r="H387" s="9"/>
      <c r="I387" s="24"/>
      <c r="J387" s="10">
        <f t="shared" ref="J387:J388" si="186">F387-G387+H387</f>
        <v>0</v>
      </c>
      <c r="K387" s="9"/>
      <c r="L387" s="9"/>
      <c r="M387" s="24"/>
      <c r="N387" s="10">
        <f>J387-K387+L387</f>
        <v>0</v>
      </c>
      <c r="O387" s="9"/>
      <c r="P387" s="9"/>
      <c r="Q387" s="24"/>
      <c r="R387" s="10">
        <f t="shared" ref="R387:R388" si="187">N387-O387+P387</f>
        <v>0</v>
      </c>
      <c r="S387" s="9">
        <v>0</v>
      </c>
      <c r="T387" s="9"/>
      <c r="U387" s="9"/>
      <c r="V387" s="24"/>
      <c r="W387" s="10">
        <f t="shared" ref="W387:W388" si="188">R387-T387+U387</f>
        <v>0</v>
      </c>
    </row>
    <row r="388" spans="1:23" ht="22.5" x14ac:dyDescent="0.2">
      <c r="A388" t="s">
        <v>5</v>
      </c>
      <c r="B388" t="s">
        <v>5</v>
      </c>
      <c r="C388" t="s">
        <v>439</v>
      </c>
      <c r="D388" t="s">
        <v>92</v>
      </c>
      <c r="E388" t="s">
        <v>579</v>
      </c>
      <c r="F388" s="10">
        <v>0</v>
      </c>
      <c r="G388" s="9"/>
      <c r="H388" s="9"/>
      <c r="I388" s="24"/>
      <c r="J388" s="10">
        <f t="shared" si="186"/>
        <v>0</v>
      </c>
      <c r="K388" s="9"/>
      <c r="L388" s="9"/>
      <c r="M388" s="24"/>
      <c r="N388" s="10">
        <f>J388-K388+L388</f>
        <v>0</v>
      </c>
      <c r="O388" s="9"/>
      <c r="P388" s="9"/>
      <c r="Q388" s="24"/>
      <c r="R388" s="10">
        <f t="shared" si="187"/>
        <v>0</v>
      </c>
      <c r="S388" s="9">
        <v>0</v>
      </c>
      <c r="T388" s="9"/>
      <c r="U388" s="9">
        <v>5400</v>
      </c>
      <c r="V388" s="25" t="s">
        <v>575</v>
      </c>
      <c r="W388" s="10">
        <f t="shared" si="188"/>
        <v>5400</v>
      </c>
    </row>
    <row r="389" spans="1:23" ht="12.75" customHeight="1" x14ac:dyDescent="0.2">
      <c r="A389" t="s">
        <v>5</v>
      </c>
      <c r="B389" t="s">
        <v>300</v>
      </c>
      <c r="C389" t="s">
        <v>5</v>
      </c>
      <c r="D389" t="s">
        <v>5</v>
      </c>
      <c r="E389" s="6" t="s">
        <v>301</v>
      </c>
      <c r="F389" s="11">
        <f t="shared" ref="F389" si="189">SUM(F387:F388)</f>
        <v>0</v>
      </c>
      <c r="G389" s="11"/>
      <c r="H389" s="11"/>
      <c r="I389" s="26"/>
      <c r="J389" s="11">
        <f t="shared" ref="J389" si="190">SUM(J387:J388)</f>
        <v>0</v>
      </c>
      <c r="K389" s="11"/>
      <c r="L389" s="11"/>
      <c r="M389" s="26"/>
      <c r="N389" s="11">
        <f t="shared" ref="N389" si="191">SUM(N387:N388)</f>
        <v>0</v>
      </c>
      <c r="O389" s="11"/>
      <c r="P389" s="11"/>
      <c r="Q389" s="26"/>
      <c r="R389" s="11">
        <f t="shared" ref="R389" si="192">SUM(R387:R388)</f>
        <v>0</v>
      </c>
      <c r="S389" s="11"/>
      <c r="T389" s="11"/>
      <c r="U389" s="11"/>
      <c r="V389" s="26"/>
      <c r="W389" s="11">
        <f t="shared" ref="W389" si="193">SUM(W387:W388)</f>
        <v>5400</v>
      </c>
    </row>
    <row r="390" spans="1:23" ht="12.75" customHeight="1" x14ac:dyDescent="0.2">
      <c r="F390" s="9"/>
      <c r="G390" s="9"/>
      <c r="H390" s="9"/>
      <c r="I390" s="24"/>
      <c r="J390" s="9"/>
      <c r="K390" s="9"/>
      <c r="L390" s="9"/>
      <c r="M390" s="24"/>
      <c r="N390" s="9"/>
      <c r="O390" s="9"/>
      <c r="P390" s="9"/>
      <c r="Q390" s="24"/>
      <c r="R390" s="9"/>
      <c r="S390" s="9"/>
      <c r="T390" s="9"/>
      <c r="U390" s="9"/>
      <c r="V390" s="24"/>
      <c r="W390" s="9"/>
    </row>
    <row r="391" spans="1:23" x14ac:dyDescent="0.2">
      <c r="A391" t="s">
        <v>5</v>
      </c>
      <c r="B391" t="s">
        <v>441</v>
      </c>
      <c r="C391" t="s">
        <v>5</v>
      </c>
      <c r="D391" t="s">
        <v>5</v>
      </c>
      <c r="E391" s="6" t="s">
        <v>442</v>
      </c>
      <c r="F391" s="9"/>
      <c r="G391" s="9"/>
      <c r="H391" s="9"/>
      <c r="I391" s="24"/>
      <c r="J391" s="9"/>
      <c r="K391" s="9"/>
      <c r="L391" s="9"/>
      <c r="M391" s="24"/>
      <c r="N391" s="9"/>
      <c r="O391" s="9"/>
      <c r="P391" s="9"/>
      <c r="Q391" s="24"/>
      <c r="R391" s="9"/>
      <c r="S391" s="9"/>
      <c r="T391" s="9"/>
      <c r="U391" s="9"/>
      <c r="V391" s="24"/>
      <c r="W391" s="9"/>
    </row>
    <row r="392" spans="1:23" ht="27" customHeight="1" x14ac:dyDescent="0.2">
      <c r="A392" t="s">
        <v>5</v>
      </c>
      <c r="B392" t="s">
        <v>5</v>
      </c>
      <c r="C392" t="s">
        <v>443</v>
      </c>
      <c r="D392" t="s">
        <v>92</v>
      </c>
      <c r="E392" t="s">
        <v>444</v>
      </c>
      <c r="F392" s="10">
        <v>0</v>
      </c>
      <c r="G392" s="9"/>
      <c r="H392" s="9"/>
      <c r="I392" s="24"/>
      <c r="J392" s="10">
        <f t="shared" ref="J392:J401" si="194">F392-G392+H392</f>
        <v>0</v>
      </c>
      <c r="K392" s="9"/>
      <c r="L392" s="9">
        <v>10000</v>
      </c>
      <c r="M392" s="25" t="s">
        <v>514</v>
      </c>
      <c r="N392" s="10">
        <f t="shared" ref="N392:N401" si="195">J392-K392+L392</f>
        <v>10000</v>
      </c>
      <c r="O392" s="9"/>
      <c r="P392" s="9"/>
      <c r="Q392" s="25"/>
      <c r="R392" s="10">
        <f t="shared" ref="R392:R401" si="196">N392-O392+P392</f>
        <v>10000</v>
      </c>
      <c r="S392" s="9">
        <v>0</v>
      </c>
      <c r="T392" s="9"/>
      <c r="U392" s="9"/>
      <c r="V392" s="25"/>
      <c r="W392" s="10">
        <f t="shared" ref="W392:W401" si="197">R392-T392+U392</f>
        <v>10000</v>
      </c>
    </row>
    <row r="393" spans="1:23" ht="12.75" customHeight="1" x14ac:dyDescent="0.2">
      <c r="B393" t="s">
        <v>5</v>
      </c>
      <c r="C393" t="s">
        <v>445</v>
      </c>
      <c r="D393" s="14">
        <v>41</v>
      </c>
      <c r="E393" t="s">
        <v>446</v>
      </c>
      <c r="F393" s="10">
        <v>5000</v>
      </c>
      <c r="G393" s="9"/>
      <c r="H393" s="9"/>
      <c r="I393" s="24"/>
      <c r="J393" s="10">
        <f t="shared" si="194"/>
        <v>5000</v>
      </c>
      <c r="K393" s="9"/>
      <c r="L393" s="9"/>
      <c r="M393" s="24"/>
      <c r="N393" s="10">
        <f t="shared" si="195"/>
        <v>5000</v>
      </c>
      <c r="O393" s="9"/>
      <c r="P393" s="9"/>
      <c r="Q393" s="24"/>
      <c r="R393" s="10">
        <f t="shared" si="196"/>
        <v>5000</v>
      </c>
      <c r="S393" s="9">
        <v>1000</v>
      </c>
      <c r="T393" s="9"/>
      <c r="U393" s="9"/>
      <c r="V393" s="24"/>
      <c r="W393" s="10">
        <f t="shared" si="197"/>
        <v>5000</v>
      </c>
    </row>
    <row r="394" spans="1:23" ht="12.75" customHeight="1" x14ac:dyDescent="0.2">
      <c r="A394" t="s">
        <v>5</v>
      </c>
      <c r="B394" t="s">
        <v>5</v>
      </c>
      <c r="C394" t="s">
        <v>439</v>
      </c>
      <c r="D394" t="s">
        <v>10</v>
      </c>
      <c r="E394" t="s">
        <v>448</v>
      </c>
      <c r="F394" s="10">
        <v>0</v>
      </c>
      <c r="G394" s="9"/>
      <c r="H394" s="9"/>
      <c r="I394" s="24"/>
      <c r="J394" s="10">
        <f t="shared" si="194"/>
        <v>0</v>
      </c>
      <c r="K394" s="9"/>
      <c r="L394" s="9"/>
      <c r="M394" s="24"/>
      <c r="N394" s="10">
        <f t="shared" si="195"/>
        <v>0</v>
      </c>
      <c r="O394" s="9"/>
      <c r="P394" s="9"/>
      <c r="Q394" s="24"/>
      <c r="R394" s="10">
        <f t="shared" si="196"/>
        <v>0</v>
      </c>
      <c r="S394" s="9">
        <v>0</v>
      </c>
      <c r="T394" s="9"/>
      <c r="U394" s="9"/>
      <c r="V394" s="24"/>
      <c r="W394" s="10">
        <f t="shared" si="197"/>
        <v>0</v>
      </c>
    </row>
    <row r="395" spans="1:23" ht="90.75" customHeight="1" x14ac:dyDescent="0.2">
      <c r="A395" t="s">
        <v>5</v>
      </c>
      <c r="B395" t="s">
        <v>5</v>
      </c>
      <c r="C395" t="s">
        <v>439</v>
      </c>
      <c r="D395" t="s">
        <v>92</v>
      </c>
      <c r="E395" t="s">
        <v>449</v>
      </c>
      <c r="F395" s="10">
        <v>0</v>
      </c>
      <c r="G395" s="9"/>
      <c r="H395" s="9">
        <v>2103</v>
      </c>
      <c r="I395" s="25" t="s">
        <v>475</v>
      </c>
      <c r="J395" s="10">
        <f t="shared" si="194"/>
        <v>2103</v>
      </c>
      <c r="K395" s="9"/>
      <c r="L395" s="9"/>
      <c r="M395" s="25"/>
      <c r="N395" s="10">
        <f t="shared" si="195"/>
        <v>2103</v>
      </c>
      <c r="O395" s="9"/>
      <c r="P395" s="9"/>
      <c r="Q395" s="25"/>
      <c r="R395" s="10">
        <f t="shared" si="196"/>
        <v>2103</v>
      </c>
      <c r="S395" s="9">
        <v>2103</v>
      </c>
      <c r="T395" s="9"/>
      <c r="U395" s="9"/>
      <c r="V395" s="25"/>
      <c r="W395" s="10">
        <f t="shared" si="197"/>
        <v>2103</v>
      </c>
    </row>
    <row r="396" spans="1:23" ht="67.5" x14ac:dyDescent="0.2">
      <c r="A396" t="s">
        <v>5</v>
      </c>
      <c r="B396" t="s">
        <v>5</v>
      </c>
      <c r="C396" t="s">
        <v>439</v>
      </c>
      <c r="D396" t="s">
        <v>92</v>
      </c>
      <c r="E396" t="s">
        <v>450</v>
      </c>
      <c r="F396" s="10">
        <v>0</v>
      </c>
      <c r="G396" s="9"/>
      <c r="H396" s="9">
        <v>70000</v>
      </c>
      <c r="I396" s="25" t="s">
        <v>484</v>
      </c>
      <c r="J396" s="10">
        <f t="shared" si="194"/>
        <v>70000</v>
      </c>
      <c r="K396" s="9"/>
      <c r="L396" s="9">
        <v>8000</v>
      </c>
      <c r="M396" s="25" t="s">
        <v>515</v>
      </c>
      <c r="N396" s="10">
        <f t="shared" si="195"/>
        <v>78000</v>
      </c>
      <c r="O396" s="9"/>
      <c r="P396" s="9"/>
      <c r="Q396" s="25"/>
      <c r="R396" s="10">
        <f t="shared" si="196"/>
        <v>78000</v>
      </c>
      <c r="S396" s="9">
        <v>75641.789999999994</v>
      </c>
      <c r="T396" s="9"/>
      <c r="U396" s="9"/>
      <c r="V396" s="25"/>
      <c r="W396" s="10">
        <f t="shared" si="197"/>
        <v>78000</v>
      </c>
    </row>
    <row r="397" spans="1:23" ht="33.75" x14ac:dyDescent="0.2">
      <c r="A397" t="s">
        <v>5</v>
      </c>
      <c r="B397" t="s">
        <v>5</v>
      </c>
      <c r="C397" t="s">
        <v>439</v>
      </c>
      <c r="D397" t="s">
        <v>92</v>
      </c>
      <c r="E397" t="s">
        <v>509</v>
      </c>
      <c r="F397" s="10">
        <v>0</v>
      </c>
      <c r="G397" s="9"/>
      <c r="H397" s="9">
        <v>3300</v>
      </c>
      <c r="I397" s="25" t="s">
        <v>476</v>
      </c>
      <c r="J397" s="10">
        <f t="shared" si="194"/>
        <v>3300</v>
      </c>
      <c r="K397" s="9"/>
      <c r="L397" s="9"/>
      <c r="M397" s="25"/>
      <c r="N397" s="10">
        <f t="shared" si="195"/>
        <v>3300</v>
      </c>
      <c r="O397" s="9"/>
      <c r="P397" s="9"/>
      <c r="Q397" s="25"/>
      <c r="R397" s="10">
        <f t="shared" si="196"/>
        <v>3300</v>
      </c>
      <c r="S397" s="9">
        <v>4407</v>
      </c>
      <c r="T397" s="9"/>
      <c r="U397" s="9"/>
      <c r="V397" s="25"/>
      <c r="W397" s="10">
        <f t="shared" si="197"/>
        <v>3300</v>
      </c>
    </row>
    <row r="398" spans="1:23" ht="45" x14ac:dyDescent="0.2">
      <c r="C398" s="39" t="s">
        <v>439</v>
      </c>
      <c r="D398" s="39" t="s">
        <v>92</v>
      </c>
      <c r="E398" s="39" t="s">
        <v>558</v>
      </c>
      <c r="F398" s="10">
        <v>0</v>
      </c>
      <c r="G398" s="9"/>
      <c r="H398" s="9"/>
      <c r="I398" s="25"/>
      <c r="J398" s="10">
        <f t="shared" si="194"/>
        <v>0</v>
      </c>
      <c r="K398" s="9"/>
      <c r="L398" s="9"/>
      <c r="M398" s="25"/>
      <c r="N398" s="10">
        <f t="shared" si="195"/>
        <v>0</v>
      </c>
      <c r="O398" s="9"/>
      <c r="P398" s="9">
        <v>8000</v>
      </c>
      <c r="Q398" s="25" t="s">
        <v>559</v>
      </c>
      <c r="R398" s="10">
        <f t="shared" si="196"/>
        <v>8000</v>
      </c>
      <c r="S398" s="9"/>
      <c r="T398" s="9"/>
      <c r="U398" s="9"/>
      <c r="V398" s="25"/>
      <c r="W398" s="10">
        <f t="shared" si="197"/>
        <v>8000</v>
      </c>
    </row>
    <row r="399" spans="1:23" ht="33.75" x14ac:dyDescent="0.2">
      <c r="C399" s="39" t="s">
        <v>439</v>
      </c>
      <c r="D399" s="42">
        <v>111</v>
      </c>
      <c r="E399" s="39" t="s">
        <v>558</v>
      </c>
      <c r="F399" s="10">
        <v>0</v>
      </c>
      <c r="G399" s="9"/>
      <c r="H399" s="9"/>
      <c r="I399" s="25"/>
      <c r="J399" s="10">
        <f t="shared" si="194"/>
        <v>0</v>
      </c>
      <c r="K399" s="9"/>
      <c r="L399" s="9"/>
      <c r="M399" s="25"/>
      <c r="N399" s="10">
        <f t="shared" si="195"/>
        <v>0</v>
      </c>
      <c r="O399" s="9"/>
      <c r="P399" s="9">
        <v>10500</v>
      </c>
      <c r="Q399" s="25" t="s">
        <v>560</v>
      </c>
      <c r="R399" s="10">
        <f t="shared" si="196"/>
        <v>10500</v>
      </c>
      <c r="S399" s="9"/>
      <c r="T399" s="9"/>
      <c r="U399" s="9"/>
      <c r="V399" s="25"/>
      <c r="W399" s="10">
        <f t="shared" si="197"/>
        <v>10500</v>
      </c>
    </row>
    <row r="400" spans="1:23" x14ac:dyDescent="0.2">
      <c r="A400" s="28"/>
      <c r="B400" s="28"/>
      <c r="C400" s="28"/>
      <c r="D400" s="29">
        <v>41</v>
      </c>
      <c r="E400" s="30" t="s">
        <v>489</v>
      </c>
      <c r="F400" s="31">
        <v>0</v>
      </c>
      <c r="G400" s="31"/>
      <c r="H400" s="31"/>
      <c r="I400" s="32"/>
      <c r="J400" s="31">
        <f t="shared" si="194"/>
        <v>0</v>
      </c>
      <c r="K400" s="31"/>
      <c r="L400" s="31">
        <v>3000</v>
      </c>
      <c r="M400" s="32" t="s">
        <v>474</v>
      </c>
      <c r="N400" s="31">
        <f t="shared" si="195"/>
        <v>3000</v>
      </c>
      <c r="O400" s="31">
        <v>3000</v>
      </c>
      <c r="P400" s="31"/>
      <c r="Q400" s="32"/>
      <c r="R400" s="31">
        <f t="shared" si="196"/>
        <v>0</v>
      </c>
      <c r="S400" s="31"/>
      <c r="T400" s="31"/>
      <c r="U400" s="31"/>
      <c r="V400" s="32"/>
      <c r="W400" s="10">
        <f t="shared" si="197"/>
        <v>0</v>
      </c>
    </row>
    <row r="401" spans="1:23" x14ac:dyDescent="0.2">
      <c r="E401" s="4"/>
      <c r="F401" s="10"/>
      <c r="G401" s="9"/>
      <c r="H401" s="9"/>
      <c r="I401" s="25"/>
      <c r="J401" s="10">
        <f t="shared" si="194"/>
        <v>0</v>
      </c>
      <c r="K401" s="9"/>
      <c r="L401" s="9"/>
      <c r="M401" s="25"/>
      <c r="N401" s="10">
        <f t="shared" si="195"/>
        <v>0</v>
      </c>
      <c r="O401" s="9"/>
      <c r="P401" s="9"/>
      <c r="Q401" s="25"/>
      <c r="R401" s="10">
        <f t="shared" si="196"/>
        <v>0</v>
      </c>
      <c r="S401" s="9"/>
      <c r="T401" s="9"/>
      <c r="U401" s="9"/>
      <c r="V401" s="25"/>
      <c r="W401" s="10">
        <f t="shared" si="197"/>
        <v>0</v>
      </c>
    </row>
    <row r="402" spans="1:23" ht="12.75" customHeight="1" x14ac:dyDescent="0.2">
      <c r="A402" t="s">
        <v>5</v>
      </c>
      <c r="B402" t="s">
        <v>451</v>
      </c>
      <c r="C402" t="s">
        <v>5</v>
      </c>
      <c r="D402" t="s">
        <v>5</v>
      </c>
      <c r="E402" s="6" t="s">
        <v>452</v>
      </c>
      <c r="F402" s="11">
        <f>SUM(F392:F397)</f>
        <v>5000</v>
      </c>
      <c r="G402" s="11"/>
      <c r="H402" s="11"/>
      <c r="I402" s="26"/>
      <c r="J402" s="11">
        <f>SUM(J392:J401)</f>
        <v>80403</v>
      </c>
      <c r="K402" s="11"/>
      <c r="L402" s="11"/>
      <c r="M402" s="26"/>
      <c r="N402" s="11">
        <f>SUM(N392:N401)</f>
        <v>101403</v>
      </c>
      <c r="O402" s="11"/>
      <c r="P402" s="11"/>
      <c r="Q402" s="26"/>
      <c r="R402" s="11">
        <f>SUM(R392:R401)</f>
        <v>116903</v>
      </c>
      <c r="S402" s="11">
        <f>SUM(S392:S401)</f>
        <v>83151.789999999994</v>
      </c>
      <c r="T402" s="11"/>
      <c r="U402" s="11"/>
      <c r="V402" s="26"/>
      <c r="W402" s="11">
        <f>SUM(W392:W401)</f>
        <v>116903</v>
      </c>
    </row>
    <row r="403" spans="1:23" ht="12.75" customHeight="1" x14ac:dyDescent="0.2">
      <c r="F403" s="9"/>
      <c r="G403" s="9"/>
      <c r="H403" s="9"/>
      <c r="I403" s="24"/>
      <c r="J403" s="9"/>
      <c r="K403" s="9"/>
      <c r="L403" s="9"/>
      <c r="M403" s="24"/>
      <c r="N403" s="9"/>
      <c r="O403" s="9"/>
      <c r="P403" s="9"/>
      <c r="Q403" s="24"/>
      <c r="R403" s="9"/>
      <c r="S403" s="9"/>
      <c r="T403" s="9"/>
      <c r="U403" s="9"/>
      <c r="V403" s="24"/>
      <c r="W403" s="9"/>
    </row>
    <row r="404" spans="1:23" ht="12.75" customHeight="1" x14ac:dyDescent="0.2">
      <c r="A404" t="s">
        <v>5</v>
      </c>
      <c r="B404" t="s">
        <v>349</v>
      </c>
      <c r="C404" t="s">
        <v>5</v>
      </c>
      <c r="D404" t="s">
        <v>5</v>
      </c>
      <c r="E404" s="6" t="s">
        <v>350</v>
      </c>
      <c r="F404" s="9"/>
      <c r="G404" s="9"/>
      <c r="H404" s="9"/>
      <c r="I404" s="24"/>
      <c r="J404" s="9"/>
      <c r="K404" s="9"/>
      <c r="L404" s="9"/>
      <c r="M404" s="24"/>
      <c r="N404" s="9"/>
      <c r="O404" s="9"/>
      <c r="P404" s="9"/>
      <c r="Q404" s="24"/>
      <c r="R404" s="9"/>
      <c r="S404" s="9"/>
      <c r="T404" s="9"/>
      <c r="U404" s="9"/>
      <c r="V404" s="24"/>
      <c r="W404" s="9"/>
    </row>
    <row r="405" spans="1:23" ht="12.75" customHeight="1" x14ac:dyDescent="0.2">
      <c r="A405" t="s">
        <v>5</v>
      </c>
      <c r="B405" t="s">
        <v>5</v>
      </c>
      <c r="C405" t="s">
        <v>439</v>
      </c>
      <c r="D405" t="s">
        <v>92</v>
      </c>
      <c r="E405" t="s">
        <v>453</v>
      </c>
      <c r="F405" s="10">
        <v>0</v>
      </c>
      <c r="G405" s="9"/>
      <c r="H405" s="9"/>
      <c r="I405" s="24"/>
      <c r="J405" s="10">
        <f t="shared" ref="J405" si="198">F405-G405+H405</f>
        <v>0</v>
      </c>
      <c r="K405" s="9"/>
      <c r="L405" s="9"/>
      <c r="M405" s="24"/>
      <c r="N405" s="10">
        <f>J405-K405+L405</f>
        <v>0</v>
      </c>
      <c r="O405" s="9"/>
      <c r="P405" s="9"/>
      <c r="Q405" s="24"/>
      <c r="R405" s="10">
        <f t="shared" ref="R405" si="199">N405-O405+P405</f>
        <v>0</v>
      </c>
      <c r="S405" s="9"/>
      <c r="T405" s="9"/>
      <c r="U405" s="9"/>
      <c r="V405" s="24"/>
      <c r="W405" s="10">
        <f t="shared" ref="W405" si="200">R405-T405+U405</f>
        <v>0</v>
      </c>
    </row>
    <row r="406" spans="1:23" ht="12.75" customHeight="1" x14ac:dyDescent="0.2">
      <c r="A406" t="s">
        <v>5</v>
      </c>
      <c r="B406" t="s">
        <v>354</v>
      </c>
      <c r="C406" t="s">
        <v>5</v>
      </c>
      <c r="D406" t="s">
        <v>5</v>
      </c>
      <c r="E406" s="6" t="s">
        <v>355</v>
      </c>
      <c r="F406" s="11">
        <f t="shared" ref="F406" si="201">SUM(F405)</f>
        <v>0</v>
      </c>
      <c r="G406" s="11"/>
      <c r="H406" s="11"/>
      <c r="I406" s="26"/>
      <c r="J406" s="11">
        <f t="shared" ref="J406" si="202">SUM(J405)</f>
        <v>0</v>
      </c>
      <c r="K406" s="11"/>
      <c r="L406" s="11"/>
      <c r="M406" s="26"/>
      <c r="N406" s="11">
        <f t="shared" ref="N406" si="203">SUM(N405)</f>
        <v>0</v>
      </c>
      <c r="O406" s="11"/>
      <c r="P406" s="11"/>
      <c r="Q406" s="26"/>
      <c r="R406" s="11">
        <f t="shared" ref="R406" si="204">SUM(R405)</f>
        <v>0</v>
      </c>
      <c r="S406" s="11"/>
      <c r="T406" s="11"/>
      <c r="U406" s="11"/>
      <c r="V406" s="26"/>
      <c r="W406" s="11">
        <f t="shared" ref="W406" si="205">SUM(W405)</f>
        <v>0</v>
      </c>
    </row>
    <row r="407" spans="1:23" ht="12.75" customHeight="1" x14ac:dyDescent="0.2">
      <c r="F407" s="9"/>
      <c r="G407" s="9"/>
      <c r="H407" s="9"/>
      <c r="I407" s="24"/>
      <c r="J407" s="9"/>
      <c r="K407" s="9"/>
      <c r="L407" s="9"/>
      <c r="M407" s="24"/>
      <c r="N407" s="9"/>
      <c r="O407" s="9"/>
      <c r="P407" s="9"/>
      <c r="Q407" s="24"/>
      <c r="R407" s="9"/>
      <c r="S407" s="9"/>
      <c r="T407" s="9"/>
      <c r="U407" s="9"/>
      <c r="V407" s="24"/>
      <c r="W407" s="9"/>
    </row>
    <row r="408" spans="1:23" ht="12.75" customHeight="1" x14ac:dyDescent="0.2">
      <c r="A408" t="s">
        <v>5</v>
      </c>
      <c r="B408" t="s">
        <v>368</v>
      </c>
      <c r="C408" t="s">
        <v>5</v>
      </c>
      <c r="D408" t="s">
        <v>5</v>
      </c>
      <c r="E408" s="6" t="s">
        <v>369</v>
      </c>
      <c r="F408" s="9"/>
      <c r="G408" s="9"/>
      <c r="H408" s="9"/>
      <c r="I408" s="24"/>
      <c r="J408" s="9"/>
      <c r="K408" s="9"/>
      <c r="L408" s="9"/>
      <c r="M408" s="24"/>
      <c r="N408" s="9"/>
      <c r="O408" s="9"/>
      <c r="P408" s="9"/>
      <c r="Q408" s="24"/>
      <c r="R408" s="9"/>
      <c r="S408" s="9"/>
      <c r="T408" s="9"/>
      <c r="U408" s="9"/>
      <c r="V408" s="24"/>
      <c r="W408" s="9"/>
    </row>
    <row r="409" spans="1:23" ht="33.75" x14ac:dyDescent="0.2">
      <c r="C409" t="s">
        <v>447</v>
      </c>
      <c r="D409" t="s">
        <v>525</v>
      </c>
      <c r="E409" s="4" t="s">
        <v>565</v>
      </c>
      <c r="F409" s="10">
        <v>0</v>
      </c>
      <c r="G409" s="9"/>
      <c r="H409" s="9"/>
      <c r="I409" s="24"/>
      <c r="J409" s="10">
        <f t="shared" ref="J409:J411" si="206">F409-G409+H409</f>
        <v>0</v>
      </c>
      <c r="K409" s="9"/>
      <c r="L409" s="9"/>
      <c r="M409" s="24"/>
      <c r="N409" s="10">
        <f t="shared" ref="N409:N410" si="207">J409-K409+L409</f>
        <v>0</v>
      </c>
      <c r="O409" s="9"/>
      <c r="P409" s="9">
        <v>4400</v>
      </c>
      <c r="Q409" s="25" t="s">
        <v>546</v>
      </c>
      <c r="R409" s="10">
        <f t="shared" ref="R409:R415" si="208">N409-O409+P409</f>
        <v>4400</v>
      </c>
      <c r="S409" s="9">
        <v>3445.23</v>
      </c>
      <c r="T409" s="9"/>
      <c r="U409" s="9"/>
      <c r="V409" s="25"/>
      <c r="W409" s="10">
        <f t="shared" ref="W409:W415" si="209">R409-T409+U409</f>
        <v>4400</v>
      </c>
    </row>
    <row r="410" spans="1:23" ht="33.75" x14ac:dyDescent="0.2">
      <c r="C410" t="s">
        <v>447</v>
      </c>
      <c r="D410" t="s">
        <v>10</v>
      </c>
      <c r="E410" s="4" t="s">
        <v>568</v>
      </c>
      <c r="F410" s="10">
        <v>0</v>
      </c>
      <c r="G410" s="9"/>
      <c r="H410" s="9"/>
      <c r="I410" s="24"/>
      <c r="J410" s="10">
        <f t="shared" si="206"/>
        <v>0</v>
      </c>
      <c r="K410" s="9"/>
      <c r="L410" s="9"/>
      <c r="M410" s="24"/>
      <c r="N410" s="10">
        <f t="shared" si="207"/>
        <v>0</v>
      </c>
      <c r="O410" s="9"/>
      <c r="P410" s="31">
        <v>2600</v>
      </c>
      <c r="Q410" s="25" t="s">
        <v>547</v>
      </c>
      <c r="R410" s="10">
        <f t="shared" si="208"/>
        <v>2600</v>
      </c>
      <c r="S410" s="9">
        <v>2690.19</v>
      </c>
      <c r="T410" s="9"/>
      <c r="U410" s="9"/>
      <c r="V410" s="25"/>
      <c r="W410" s="10">
        <f t="shared" si="209"/>
        <v>2600</v>
      </c>
    </row>
    <row r="411" spans="1:23" ht="66.75" customHeight="1" x14ac:dyDescent="0.2">
      <c r="A411" t="s">
        <v>5</v>
      </c>
      <c r="B411" t="s">
        <v>5</v>
      </c>
      <c r="C411" t="s">
        <v>439</v>
      </c>
      <c r="D411" t="s">
        <v>10</v>
      </c>
      <c r="E411" t="s">
        <v>454</v>
      </c>
      <c r="F411" s="10">
        <v>0</v>
      </c>
      <c r="G411" s="9"/>
      <c r="H411" s="9">
        <v>2088</v>
      </c>
      <c r="I411" s="25" t="s">
        <v>486</v>
      </c>
      <c r="J411" s="10">
        <f t="shared" si="206"/>
        <v>2088</v>
      </c>
      <c r="K411" s="9"/>
      <c r="L411" s="9"/>
      <c r="M411" s="25"/>
      <c r="N411" s="10">
        <f>J411-K411+L411</f>
        <v>2088</v>
      </c>
      <c r="O411" s="9"/>
      <c r="P411" s="9"/>
      <c r="Q411" s="25"/>
      <c r="R411" s="10">
        <f t="shared" si="208"/>
        <v>2088</v>
      </c>
      <c r="S411" s="9">
        <v>2908.4</v>
      </c>
      <c r="T411" s="9"/>
      <c r="U411" s="9"/>
      <c r="V411" s="25"/>
      <c r="W411" s="10">
        <f t="shared" si="209"/>
        <v>2088</v>
      </c>
    </row>
    <row r="412" spans="1:23" x14ac:dyDescent="0.2">
      <c r="C412" s="27">
        <v>717002</v>
      </c>
      <c r="D412" s="27">
        <v>41</v>
      </c>
      <c r="E412" s="4" t="s">
        <v>478</v>
      </c>
      <c r="F412" s="10"/>
      <c r="G412" s="9"/>
      <c r="H412" s="9">
        <v>2000</v>
      </c>
      <c r="I412" s="25" t="s">
        <v>474</v>
      </c>
      <c r="J412" s="10">
        <f>F412-G412+H412</f>
        <v>2000</v>
      </c>
      <c r="K412" s="9"/>
      <c r="L412" s="9"/>
      <c r="M412" s="25"/>
      <c r="N412" s="10">
        <f>J412-K412+L412</f>
        <v>2000</v>
      </c>
      <c r="O412" s="9"/>
      <c r="P412" s="9"/>
      <c r="Q412" s="25"/>
      <c r="R412" s="10">
        <f t="shared" si="208"/>
        <v>2000</v>
      </c>
      <c r="S412" s="9">
        <v>0</v>
      </c>
      <c r="T412" s="9"/>
      <c r="U412" s="9"/>
      <c r="V412" s="25"/>
      <c r="W412" s="10">
        <f t="shared" si="209"/>
        <v>2000</v>
      </c>
    </row>
    <row r="413" spans="1:23" ht="33.75" x14ac:dyDescent="0.2">
      <c r="C413" s="27">
        <v>717002</v>
      </c>
      <c r="D413" s="27">
        <v>41</v>
      </c>
      <c r="E413" s="4" t="s">
        <v>485</v>
      </c>
      <c r="F413" s="10">
        <v>0</v>
      </c>
      <c r="G413" s="9"/>
      <c r="H413" s="9">
        <v>8000</v>
      </c>
      <c r="I413" s="25" t="s">
        <v>479</v>
      </c>
      <c r="J413" s="10">
        <f>F413-G413+H413</f>
        <v>8000</v>
      </c>
      <c r="K413" s="9"/>
      <c r="L413" s="9">
        <v>4000</v>
      </c>
      <c r="M413" s="25" t="s">
        <v>516</v>
      </c>
      <c r="N413" s="10">
        <f>J413-K413+L413</f>
        <v>12000</v>
      </c>
      <c r="O413" s="9"/>
      <c r="P413" s="9"/>
      <c r="Q413" s="25" t="s">
        <v>556</v>
      </c>
      <c r="R413" s="10">
        <f t="shared" si="208"/>
        <v>12000</v>
      </c>
      <c r="S413" s="9">
        <v>10762.29</v>
      </c>
      <c r="T413" s="9"/>
      <c r="U413" s="9"/>
      <c r="V413" s="25"/>
      <c r="W413" s="10">
        <f t="shared" si="209"/>
        <v>12000</v>
      </c>
    </row>
    <row r="414" spans="1:23" ht="22.5" x14ac:dyDescent="0.2">
      <c r="C414" s="27">
        <v>717002</v>
      </c>
      <c r="D414" s="41" t="s">
        <v>525</v>
      </c>
      <c r="E414" s="4" t="s">
        <v>485</v>
      </c>
      <c r="F414" s="10">
        <v>0</v>
      </c>
      <c r="G414" s="9"/>
      <c r="H414" s="9"/>
      <c r="I414" s="25"/>
      <c r="J414" s="10">
        <f>F414-G414+H414</f>
        <v>0</v>
      </c>
      <c r="K414" s="9"/>
      <c r="L414" s="9"/>
      <c r="M414" s="25"/>
      <c r="N414" s="10">
        <f>J414-K414+L414</f>
        <v>0</v>
      </c>
      <c r="O414" s="9"/>
      <c r="P414" s="9">
        <v>17000</v>
      </c>
      <c r="Q414" s="25" t="s">
        <v>551</v>
      </c>
      <c r="R414" s="10">
        <f t="shared" si="208"/>
        <v>17000</v>
      </c>
      <c r="S414" s="9">
        <v>17535.22</v>
      </c>
      <c r="T414" s="9"/>
      <c r="U414" s="9"/>
      <c r="V414" s="25"/>
      <c r="W414" s="10">
        <f t="shared" si="209"/>
        <v>17000</v>
      </c>
    </row>
    <row r="415" spans="1:23" x14ac:dyDescent="0.2">
      <c r="C415" s="27">
        <v>717002</v>
      </c>
      <c r="D415" s="41">
        <v>46</v>
      </c>
      <c r="E415" s="4" t="s">
        <v>571</v>
      </c>
      <c r="F415" s="10">
        <v>0</v>
      </c>
      <c r="G415" s="9"/>
      <c r="H415" s="9"/>
      <c r="I415" s="25"/>
      <c r="J415" s="10">
        <f>F415-G415+H415</f>
        <v>0</v>
      </c>
      <c r="K415" s="9"/>
      <c r="L415" s="9"/>
      <c r="M415" s="25"/>
      <c r="N415" s="10">
        <f>J415-K415+L415</f>
        <v>0</v>
      </c>
      <c r="O415" s="9"/>
      <c r="P415" s="9">
        <v>3450</v>
      </c>
      <c r="Q415" s="25" t="s">
        <v>514</v>
      </c>
      <c r="R415" s="10">
        <f t="shared" si="208"/>
        <v>3450</v>
      </c>
      <c r="S415" s="9"/>
      <c r="T415" s="9"/>
      <c r="U415" s="9"/>
      <c r="V415" s="25"/>
      <c r="W415" s="10">
        <f t="shared" si="209"/>
        <v>3450</v>
      </c>
    </row>
    <row r="416" spans="1:23" ht="12.75" customHeight="1" x14ac:dyDescent="0.2">
      <c r="A416" t="s">
        <v>5</v>
      </c>
      <c r="B416" t="s">
        <v>387</v>
      </c>
      <c r="C416" t="s">
        <v>5</v>
      </c>
      <c r="D416" t="s">
        <v>5</v>
      </c>
      <c r="E416" s="6" t="s">
        <v>388</v>
      </c>
      <c r="F416" s="11">
        <f>SUM(F411)</f>
        <v>0</v>
      </c>
      <c r="G416" s="11"/>
      <c r="H416" s="11"/>
      <c r="I416" s="26"/>
      <c r="J416" s="11">
        <f>SUM(J409:J415)</f>
        <v>12088</v>
      </c>
      <c r="K416" s="11"/>
      <c r="L416" s="11"/>
      <c r="M416" s="26"/>
      <c r="N416" s="11">
        <f>SUM(N409:N415)</f>
        <v>16088</v>
      </c>
      <c r="O416" s="11"/>
      <c r="P416" s="11"/>
      <c r="Q416" s="26"/>
      <c r="R416" s="11">
        <f>SUM(R409:R415)</f>
        <v>43538</v>
      </c>
      <c r="S416" s="11">
        <f>SUM(S409:S414)</f>
        <v>37341.33</v>
      </c>
      <c r="T416" s="11"/>
      <c r="U416" s="11"/>
      <c r="V416" s="26"/>
      <c r="W416" s="11">
        <f>SUM(W409:W415)</f>
        <v>43538</v>
      </c>
    </row>
    <row r="417" spans="1:23" ht="12.75" customHeight="1" x14ac:dyDescent="0.2">
      <c r="F417" s="9"/>
      <c r="G417" s="9"/>
      <c r="H417" s="9"/>
      <c r="I417" s="24"/>
      <c r="J417" s="9"/>
      <c r="K417" s="9"/>
      <c r="L417" s="9"/>
      <c r="M417" s="24"/>
      <c r="N417" s="9"/>
      <c r="O417" s="9"/>
      <c r="P417" s="9"/>
      <c r="Q417" s="24"/>
      <c r="R417" s="9"/>
      <c r="S417" s="9"/>
      <c r="T417" s="9"/>
      <c r="U417" s="9"/>
      <c r="V417" s="24"/>
      <c r="W417" s="9"/>
    </row>
    <row r="418" spans="1:23" ht="12.75" customHeight="1" x14ac:dyDescent="0.2">
      <c r="A418" t="s">
        <v>5</v>
      </c>
      <c r="B418" t="s">
        <v>408</v>
      </c>
      <c r="C418" t="s">
        <v>5</v>
      </c>
      <c r="D418" t="s">
        <v>5</v>
      </c>
      <c r="E418" s="6" t="s">
        <v>409</v>
      </c>
      <c r="F418" s="9"/>
      <c r="G418" s="9"/>
      <c r="H418" s="9"/>
      <c r="I418" s="24"/>
      <c r="J418" s="9"/>
      <c r="K418" s="9"/>
      <c r="L418" s="9"/>
      <c r="M418" s="24"/>
      <c r="N418" s="9"/>
      <c r="O418" s="9"/>
      <c r="P418" s="9"/>
      <c r="Q418" s="24"/>
      <c r="R418" s="9"/>
      <c r="S418" s="9"/>
      <c r="T418" s="9"/>
      <c r="U418" s="9"/>
      <c r="V418" s="24"/>
      <c r="W418" s="9"/>
    </row>
    <row r="419" spans="1:23" x14ac:dyDescent="0.2">
      <c r="A419" t="s">
        <v>5</v>
      </c>
      <c r="B419" t="s">
        <v>5</v>
      </c>
      <c r="C419" t="s">
        <v>439</v>
      </c>
      <c r="D419" s="4" t="s">
        <v>535</v>
      </c>
      <c r="E419" t="s">
        <v>569</v>
      </c>
      <c r="F419" s="10">
        <v>0</v>
      </c>
      <c r="G419" s="9"/>
      <c r="H419" s="9"/>
      <c r="I419" s="24"/>
      <c r="J419" s="10">
        <f t="shared" ref="J419:J420" si="210">F419-G419+H419</f>
        <v>0</v>
      </c>
      <c r="K419" s="9"/>
      <c r="L419" s="9"/>
      <c r="M419" s="24"/>
      <c r="N419" s="10">
        <f>J419-K419+L419</f>
        <v>0</v>
      </c>
      <c r="O419" s="9"/>
      <c r="P419" s="40">
        <v>186862.45</v>
      </c>
      <c r="Q419" s="25" t="s">
        <v>553</v>
      </c>
      <c r="R419" s="10">
        <f t="shared" ref="R419:R420" si="211">N419-O419+P419</f>
        <v>186862.45</v>
      </c>
      <c r="S419" s="40">
        <v>186862.45</v>
      </c>
      <c r="T419" s="9"/>
      <c r="U419" s="40"/>
      <c r="V419" s="25"/>
      <c r="W419" s="10">
        <f t="shared" ref="W419:W420" si="212">R419-T419+U419</f>
        <v>186862.45</v>
      </c>
    </row>
    <row r="420" spans="1:23" ht="22.5" x14ac:dyDescent="0.2">
      <c r="C420" t="s">
        <v>439</v>
      </c>
      <c r="D420" t="s">
        <v>92</v>
      </c>
      <c r="E420" t="s">
        <v>569</v>
      </c>
      <c r="F420" s="10">
        <v>0</v>
      </c>
      <c r="G420" s="9"/>
      <c r="H420" s="9"/>
      <c r="I420" s="24"/>
      <c r="J420" s="10">
        <f t="shared" si="210"/>
        <v>0</v>
      </c>
      <c r="K420" s="9"/>
      <c r="L420" s="9"/>
      <c r="M420" s="24"/>
      <c r="N420" s="10">
        <f>J420-K420+L420</f>
        <v>0</v>
      </c>
      <c r="O420" s="9"/>
      <c r="P420" s="9">
        <v>600</v>
      </c>
      <c r="Q420" s="25" t="s">
        <v>554</v>
      </c>
      <c r="R420" s="10">
        <f t="shared" si="211"/>
        <v>600</v>
      </c>
      <c r="S420" s="40">
        <v>600</v>
      </c>
      <c r="T420" s="9"/>
      <c r="U420" s="9"/>
      <c r="V420" s="25"/>
      <c r="W420" s="10">
        <f t="shared" si="212"/>
        <v>600</v>
      </c>
    </row>
    <row r="421" spans="1:23" ht="12.75" customHeight="1" x14ac:dyDescent="0.2">
      <c r="A421" t="s">
        <v>5</v>
      </c>
      <c r="B421" t="s">
        <v>412</v>
      </c>
      <c r="C421" t="s">
        <v>5</v>
      </c>
      <c r="D421" t="s">
        <v>5</v>
      </c>
      <c r="E421" s="6" t="s">
        <v>413</v>
      </c>
      <c r="F421" s="11">
        <f>SUM(F419:F420)</f>
        <v>0</v>
      </c>
      <c r="G421" s="11"/>
      <c r="H421" s="11"/>
      <c r="I421" s="26"/>
      <c r="J421" s="11">
        <f>SUM(J419:J420)</f>
        <v>0</v>
      </c>
      <c r="K421" s="11"/>
      <c r="L421" s="11"/>
      <c r="M421" s="26"/>
      <c r="N421" s="11">
        <f>SUM(N419:N420)</f>
        <v>0</v>
      </c>
      <c r="O421" s="11"/>
      <c r="P421" s="11"/>
      <c r="Q421" s="26"/>
      <c r="R421" s="11">
        <f>SUM(R419:R420)</f>
        <v>187462.45</v>
      </c>
      <c r="S421" s="11">
        <f>SUM(S419:S420)</f>
        <v>187462.45</v>
      </c>
      <c r="T421" s="11"/>
      <c r="U421" s="11"/>
      <c r="V421" s="26"/>
      <c r="W421" s="11">
        <f>SUM(W419:W420)</f>
        <v>187462.45</v>
      </c>
    </row>
    <row r="422" spans="1:23" ht="12.75" customHeight="1" x14ac:dyDescent="0.2">
      <c r="F422" s="9"/>
      <c r="G422" s="9"/>
      <c r="H422" s="9"/>
      <c r="I422" s="24"/>
      <c r="J422" s="9"/>
      <c r="K422" s="9"/>
      <c r="L422" s="9"/>
      <c r="M422" s="24"/>
      <c r="N422" s="9"/>
      <c r="O422" s="9"/>
      <c r="P422" s="9"/>
      <c r="Q422" s="24"/>
      <c r="R422" s="9"/>
      <c r="S422" s="9"/>
      <c r="T422" s="9"/>
      <c r="U422" s="9"/>
      <c r="V422" s="24"/>
      <c r="W422" s="9"/>
    </row>
    <row r="423" spans="1:23" ht="12.75" customHeight="1" x14ac:dyDescent="0.2">
      <c r="A423" t="s">
        <v>5</v>
      </c>
      <c r="B423" t="s">
        <v>414</v>
      </c>
      <c r="C423" t="s">
        <v>5</v>
      </c>
      <c r="D423" t="s">
        <v>5</v>
      </c>
      <c r="E423" s="6" t="s">
        <v>415</v>
      </c>
      <c r="F423" s="9"/>
      <c r="G423" s="9"/>
      <c r="H423" s="9"/>
      <c r="I423" s="24"/>
      <c r="J423" s="9"/>
      <c r="K423" s="9"/>
      <c r="L423" s="9"/>
      <c r="M423" s="24"/>
      <c r="N423" s="9"/>
      <c r="O423" s="9"/>
      <c r="P423" s="9"/>
      <c r="Q423" s="24"/>
      <c r="R423" s="9"/>
      <c r="S423" s="9"/>
      <c r="T423" s="9"/>
      <c r="U423" s="9"/>
      <c r="V423" s="24"/>
      <c r="W423" s="9"/>
    </row>
    <row r="424" spans="1:23" ht="22.5" x14ac:dyDescent="0.2">
      <c r="C424" t="s">
        <v>439</v>
      </c>
      <c r="D424" t="s">
        <v>54</v>
      </c>
      <c r="E424" s="4" t="s">
        <v>511</v>
      </c>
      <c r="F424" s="10">
        <v>0</v>
      </c>
      <c r="G424" s="9"/>
      <c r="H424" s="9"/>
      <c r="I424" s="24"/>
      <c r="J424" s="10">
        <v>0</v>
      </c>
      <c r="K424" s="9"/>
      <c r="L424" s="9"/>
      <c r="M424" s="24"/>
      <c r="N424" s="10">
        <f>J424-K424+L424</f>
        <v>0</v>
      </c>
      <c r="O424" s="9"/>
      <c r="P424" s="40">
        <v>325916.32</v>
      </c>
      <c r="Q424" s="25" t="s">
        <v>552</v>
      </c>
      <c r="R424" s="10">
        <f t="shared" ref="R424:R425" si="213">N424-O424+P424</f>
        <v>325916.32</v>
      </c>
      <c r="S424" s="40">
        <v>325916.32</v>
      </c>
      <c r="T424" s="9"/>
      <c r="U424" s="40"/>
      <c r="V424" s="25"/>
      <c r="W424" s="10">
        <f t="shared" ref="W424:W425" si="214">R424-T424+U424</f>
        <v>325916.32</v>
      </c>
    </row>
    <row r="425" spans="1:23" ht="56.25" x14ac:dyDescent="0.2">
      <c r="A425" t="s">
        <v>5</v>
      </c>
      <c r="B425" t="s">
        <v>5</v>
      </c>
      <c r="C425" t="s">
        <v>439</v>
      </c>
      <c r="D425" t="s">
        <v>92</v>
      </c>
      <c r="E425" t="s">
        <v>455</v>
      </c>
      <c r="F425" s="10">
        <v>0</v>
      </c>
      <c r="G425" s="9"/>
      <c r="H425" s="9">
        <v>30000</v>
      </c>
      <c r="I425" s="25" t="s">
        <v>477</v>
      </c>
      <c r="J425" s="10">
        <f t="shared" ref="J425" si="215">F425-G425+H425</f>
        <v>30000</v>
      </c>
      <c r="K425" s="9"/>
      <c r="L425" s="9"/>
      <c r="M425" s="25"/>
      <c r="N425" s="10">
        <f>J425-K425+L425</f>
        <v>30000</v>
      </c>
      <c r="O425" s="9"/>
      <c r="P425" s="9"/>
      <c r="Q425" s="25"/>
      <c r="R425" s="10">
        <f t="shared" si="213"/>
        <v>30000</v>
      </c>
      <c r="S425" s="40">
        <v>29365.5</v>
      </c>
      <c r="T425" s="9"/>
      <c r="U425" s="9"/>
      <c r="V425" s="25"/>
      <c r="W425" s="10">
        <f t="shared" si="214"/>
        <v>30000</v>
      </c>
    </row>
    <row r="426" spans="1:23" x14ac:dyDescent="0.2">
      <c r="A426" t="s">
        <v>5</v>
      </c>
      <c r="B426" t="s">
        <v>424</v>
      </c>
      <c r="C426" t="s">
        <v>5</v>
      </c>
      <c r="D426" t="s">
        <v>5</v>
      </c>
      <c r="E426" s="6" t="s">
        <v>425</v>
      </c>
      <c r="F426" s="11">
        <f>SUM(F424:F425)</f>
        <v>0</v>
      </c>
      <c r="G426" s="11"/>
      <c r="H426" s="11"/>
      <c r="I426" s="26"/>
      <c r="J426" s="11">
        <f>SUM(J424:J425)</f>
        <v>30000</v>
      </c>
      <c r="K426" s="11"/>
      <c r="L426" s="11"/>
      <c r="M426" s="26"/>
      <c r="N426" s="11">
        <f>SUM(N424:N425)</f>
        <v>30000</v>
      </c>
      <c r="O426" s="11"/>
      <c r="P426" s="11"/>
      <c r="Q426" s="26"/>
      <c r="R426" s="11">
        <f>SUM(R424:R425)</f>
        <v>355916.32</v>
      </c>
      <c r="S426" s="11">
        <f>SUM(S424:S425)</f>
        <v>355281.82</v>
      </c>
      <c r="T426" s="11"/>
      <c r="U426" s="11"/>
      <c r="V426" s="26"/>
      <c r="W426" s="11">
        <f>SUM(W424:W425)</f>
        <v>355916.32</v>
      </c>
    </row>
    <row r="427" spans="1:23" ht="12.75" customHeight="1" x14ac:dyDescent="0.2">
      <c r="F427" s="9"/>
      <c r="G427" s="9"/>
      <c r="H427" s="9"/>
      <c r="I427" s="24"/>
      <c r="J427" s="9"/>
      <c r="K427" s="9"/>
      <c r="L427" s="9"/>
      <c r="M427" s="24"/>
      <c r="N427" s="9"/>
      <c r="O427" s="9"/>
      <c r="P427" s="9"/>
      <c r="Q427" s="24"/>
      <c r="R427" s="9"/>
      <c r="S427" s="9"/>
      <c r="T427" s="9"/>
      <c r="U427" s="9"/>
      <c r="V427" s="24"/>
      <c r="W427" s="9"/>
    </row>
    <row r="428" spans="1:23" ht="12.75" customHeight="1" x14ac:dyDescent="0.2">
      <c r="A428" t="s">
        <v>87</v>
      </c>
      <c r="B428" t="s">
        <v>5</v>
      </c>
      <c r="C428" t="s">
        <v>5</v>
      </c>
      <c r="D428" t="s">
        <v>5</v>
      </c>
      <c r="E428" s="5" t="s">
        <v>88</v>
      </c>
      <c r="F428" s="11">
        <f>F384+F389+F402+F406+F416+F421+F426</f>
        <v>5000</v>
      </c>
      <c r="G428" s="11"/>
      <c r="H428" s="11"/>
      <c r="I428" s="26"/>
      <c r="J428" s="11">
        <f>J384+J389+J402+J406+J416+J421+J426</f>
        <v>122491</v>
      </c>
      <c r="K428" s="11"/>
      <c r="L428" s="11"/>
      <c r="M428" s="26"/>
      <c r="N428" s="11">
        <f>N384+N389+N402+N406+N416+N421+N426</f>
        <v>147491</v>
      </c>
      <c r="O428" s="11"/>
      <c r="P428" s="11"/>
      <c r="Q428" s="26"/>
      <c r="R428" s="11">
        <f>R384+R389+R402+R406+R416+R421+R426</f>
        <v>704319.77</v>
      </c>
      <c r="S428" s="11"/>
      <c r="T428" s="11"/>
      <c r="U428" s="11"/>
      <c r="V428" s="26"/>
      <c r="W428" s="11">
        <f>W384+W389+W402+W406+W416+W421+W426</f>
        <v>709719.77</v>
      </c>
    </row>
    <row r="429" spans="1:23" ht="12.75" customHeight="1" x14ac:dyDescent="0.2">
      <c r="F429" s="9"/>
      <c r="G429" s="9"/>
      <c r="H429" s="9"/>
      <c r="I429" s="24"/>
      <c r="J429" s="9"/>
      <c r="K429" s="9"/>
      <c r="L429" s="9"/>
      <c r="M429" s="24"/>
      <c r="N429" s="9"/>
      <c r="O429" s="9"/>
      <c r="P429" s="9"/>
      <c r="Q429" s="24"/>
      <c r="R429" s="9"/>
      <c r="S429" s="9"/>
      <c r="T429" s="9"/>
      <c r="U429" s="9"/>
      <c r="V429" s="24"/>
      <c r="W429" s="9"/>
    </row>
    <row r="430" spans="1:23" ht="12.75" customHeight="1" x14ac:dyDescent="0.2">
      <c r="A430" t="s">
        <v>89</v>
      </c>
      <c r="B430" t="s">
        <v>5</v>
      </c>
      <c r="C430" t="s">
        <v>5</v>
      </c>
      <c r="D430" t="s">
        <v>5</v>
      </c>
      <c r="E430" s="6" t="s">
        <v>90</v>
      </c>
      <c r="F430" s="9"/>
      <c r="G430" s="9"/>
      <c r="H430" s="9"/>
      <c r="I430" s="24"/>
      <c r="J430" s="9"/>
      <c r="K430" s="9"/>
      <c r="L430" s="9"/>
      <c r="M430" s="24"/>
      <c r="N430" s="9"/>
      <c r="O430" s="9"/>
      <c r="P430" s="9"/>
      <c r="Q430" s="24"/>
      <c r="R430" s="9"/>
      <c r="S430" s="9"/>
      <c r="T430" s="9"/>
      <c r="U430" s="9"/>
      <c r="V430" s="24"/>
      <c r="W430" s="9"/>
    </row>
    <row r="431" spans="1:23" ht="12.75" customHeight="1" x14ac:dyDescent="0.2">
      <c r="F431" s="9"/>
      <c r="G431" s="9"/>
      <c r="H431" s="9"/>
      <c r="I431" s="24"/>
      <c r="J431" s="9"/>
      <c r="K431" s="9"/>
      <c r="L431" s="9"/>
      <c r="M431" s="24"/>
      <c r="N431" s="9"/>
      <c r="O431" s="9"/>
      <c r="P431" s="9"/>
      <c r="Q431" s="24"/>
      <c r="R431" s="9"/>
      <c r="S431" s="9"/>
      <c r="T431" s="9"/>
      <c r="U431" s="9"/>
      <c r="V431" s="24"/>
      <c r="W431" s="9"/>
    </row>
    <row r="432" spans="1:23" ht="12.75" customHeight="1" x14ac:dyDescent="0.2">
      <c r="A432" t="s">
        <v>5</v>
      </c>
      <c r="B432" t="s">
        <v>101</v>
      </c>
      <c r="C432" t="s">
        <v>5</v>
      </c>
      <c r="D432" t="s">
        <v>5</v>
      </c>
      <c r="E432" s="6" t="s">
        <v>102</v>
      </c>
      <c r="F432" s="9"/>
      <c r="G432" s="9"/>
      <c r="H432" s="9"/>
      <c r="I432" s="24"/>
      <c r="J432" s="9"/>
      <c r="K432" s="9"/>
      <c r="L432" s="9"/>
      <c r="M432" s="24"/>
      <c r="N432" s="9"/>
      <c r="O432" s="9"/>
      <c r="P432" s="9"/>
      <c r="Q432" s="24"/>
      <c r="R432" s="9"/>
      <c r="S432" s="9"/>
      <c r="T432" s="9"/>
      <c r="U432" s="9"/>
      <c r="V432" s="24"/>
      <c r="W432" s="9"/>
    </row>
    <row r="433" spans="1:23" ht="12.75" customHeight="1" x14ac:dyDescent="0.2">
      <c r="A433" t="s">
        <v>5</v>
      </c>
      <c r="B433" t="s">
        <v>5</v>
      </c>
      <c r="C433" t="s">
        <v>456</v>
      </c>
      <c r="D433" t="s">
        <v>95</v>
      </c>
      <c r="E433" t="s">
        <v>457</v>
      </c>
      <c r="F433" s="10">
        <v>0</v>
      </c>
      <c r="G433" s="9"/>
      <c r="H433" s="9"/>
      <c r="I433" s="24"/>
      <c r="J433" s="10">
        <f t="shared" ref="J433" si="216">F433-G433+H433</f>
        <v>0</v>
      </c>
      <c r="K433" s="9"/>
      <c r="L433" s="9"/>
      <c r="M433" s="24"/>
      <c r="N433" s="10">
        <f>J433-K433+L433</f>
        <v>0</v>
      </c>
      <c r="O433" s="9"/>
      <c r="P433" s="9"/>
      <c r="Q433" s="24"/>
      <c r="R433" s="10">
        <f t="shared" ref="R433" si="217">N433-O433+P433</f>
        <v>0</v>
      </c>
      <c r="S433" s="9">
        <v>0</v>
      </c>
      <c r="T433" s="9"/>
      <c r="U433" s="9"/>
      <c r="V433" s="24"/>
      <c r="W433" s="10">
        <f t="shared" ref="W433" si="218">R433-T433+U433</f>
        <v>0</v>
      </c>
    </row>
    <row r="434" spans="1:23" ht="12.75" customHeight="1" x14ac:dyDescent="0.2">
      <c r="A434" t="s">
        <v>5</v>
      </c>
      <c r="B434" t="s">
        <v>226</v>
      </c>
      <c r="C434" t="s">
        <v>5</v>
      </c>
      <c r="D434" t="s">
        <v>5</v>
      </c>
      <c r="E434" s="6" t="s">
        <v>227</v>
      </c>
      <c r="F434" s="11">
        <f t="shared" ref="F434" si="219">SUM(F433)</f>
        <v>0</v>
      </c>
      <c r="G434" s="11"/>
      <c r="H434" s="11"/>
      <c r="I434" s="26"/>
      <c r="J434" s="11">
        <f t="shared" ref="J434" si="220">SUM(J433)</f>
        <v>0</v>
      </c>
      <c r="K434" s="11"/>
      <c r="L434" s="11"/>
      <c r="M434" s="26"/>
      <c r="N434" s="11">
        <f t="shared" ref="N434" si="221">SUM(N433)</f>
        <v>0</v>
      </c>
      <c r="O434" s="11"/>
      <c r="P434" s="11"/>
      <c r="Q434" s="26"/>
      <c r="R434" s="11">
        <f t="shared" ref="R434" si="222">SUM(R433)</f>
        <v>0</v>
      </c>
      <c r="S434" s="11">
        <v>0</v>
      </c>
      <c r="T434" s="11"/>
      <c r="U434" s="11"/>
      <c r="V434" s="26"/>
      <c r="W434" s="11">
        <f t="shared" ref="W434" si="223">SUM(W433)</f>
        <v>0</v>
      </c>
    </row>
    <row r="435" spans="1:23" ht="12.75" customHeight="1" x14ac:dyDescent="0.2">
      <c r="F435" s="9"/>
      <c r="G435" s="9"/>
      <c r="H435" s="9"/>
      <c r="I435" s="24"/>
      <c r="J435" s="9"/>
      <c r="K435" s="9"/>
      <c r="L435" s="9"/>
      <c r="M435" s="24"/>
      <c r="N435" s="9"/>
      <c r="O435" s="9"/>
      <c r="P435" s="9"/>
      <c r="Q435" s="24"/>
      <c r="R435" s="9"/>
      <c r="S435" s="9"/>
      <c r="T435" s="9"/>
      <c r="U435" s="9"/>
      <c r="V435" s="24"/>
      <c r="W435" s="9"/>
    </row>
    <row r="436" spans="1:23" ht="12.75" customHeight="1" x14ac:dyDescent="0.2">
      <c r="A436" t="s">
        <v>5</v>
      </c>
      <c r="B436" t="s">
        <v>228</v>
      </c>
      <c r="C436" t="s">
        <v>5</v>
      </c>
      <c r="D436" t="s">
        <v>5</v>
      </c>
      <c r="E436" s="6" t="s">
        <v>229</v>
      </c>
      <c r="F436" s="9"/>
      <c r="G436" s="9"/>
      <c r="H436" s="9"/>
      <c r="I436" s="24"/>
      <c r="J436" s="9"/>
      <c r="K436" s="9"/>
      <c r="L436" s="9"/>
      <c r="M436" s="24"/>
      <c r="N436" s="9"/>
      <c r="O436" s="9"/>
      <c r="P436" s="9"/>
      <c r="Q436" s="24"/>
      <c r="R436" s="9"/>
      <c r="S436" s="9"/>
      <c r="T436" s="9"/>
      <c r="U436" s="9"/>
      <c r="V436" s="24"/>
      <c r="W436" s="9"/>
    </row>
    <row r="437" spans="1:23" ht="12.75" customHeight="1" x14ac:dyDescent="0.2">
      <c r="A437" t="s">
        <v>5</v>
      </c>
      <c r="B437" t="s">
        <v>5</v>
      </c>
      <c r="C437" t="s">
        <v>458</v>
      </c>
      <c r="D437" t="s">
        <v>10</v>
      </c>
      <c r="E437" t="s">
        <v>459</v>
      </c>
      <c r="F437" s="10">
        <v>13116</v>
      </c>
      <c r="G437" s="9"/>
      <c r="H437" s="9"/>
      <c r="I437" s="24"/>
      <c r="J437" s="10">
        <f t="shared" ref="J437:J439" si="224">F437-G437+H437</f>
        <v>13116</v>
      </c>
      <c r="K437" s="9"/>
      <c r="L437" s="9"/>
      <c r="M437" s="24"/>
      <c r="N437" s="10">
        <f>J437-K437+L437</f>
        <v>13116</v>
      </c>
      <c r="O437" s="9"/>
      <c r="P437" s="9"/>
      <c r="Q437" s="24"/>
      <c r="R437" s="10">
        <f t="shared" ref="R437:R439" si="225">N437-O437+P437</f>
        <v>13116</v>
      </c>
      <c r="S437">
        <v>9477.65</v>
      </c>
      <c r="T437" s="9"/>
      <c r="U437" s="9"/>
      <c r="V437" s="24"/>
      <c r="W437" s="10">
        <f t="shared" ref="W437:W439" si="226">R437-T437+U437</f>
        <v>13116</v>
      </c>
    </row>
    <row r="438" spans="1:23" ht="12.75" customHeight="1" x14ac:dyDescent="0.2">
      <c r="A438" t="s">
        <v>5</v>
      </c>
      <c r="B438" t="s">
        <v>5</v>
      </c>
      <c r="C438" t="s">
        <v>458</v>
      </c>
      <c r="D438" t="s">
        <v>10</v>
      </c>
      <c r="E438" t="s">
        <v>460</v>
      </c>
      <c r="F438" s="10">
        <v>20293</v>
      </c>
      <c r="G438" s="9"/>
      <c r="H438" s="9"/>
      <c r="I438" s="24"/>
      <c r="J438" s="10">
        <f t="shared" si="224"/>
        <v>20293</v>
      </c>
      <c r="K438" s="9"/>
      <c r="L438" s="9"/>
      <c r="M438" s="24"/>
      <c r="N438" s="10">
        <f>J438-K438+L438</f>
        <v>20293</v>
      </c>
      <c r="O438" s="9"/>
      <c r="P438" s="9"/>
      <c r="Q438" s="24"/>
      <c r="R438" s="10">
        <f t="shared" si="225"/>
        <v>20293</v>
      </c>
      <c r="S438">
        <v>15208.53</v>
      </c>
      <c r="T438" s="9"/>
      <c r="U438" s="9"/>
      <c r="V438" s="24"/>
      <c r="W438" s="10">
        <f t="shared" si="226"/>
        <v>20293</v>
      </c>
    </row>
    <row r="439" spans="1:23" ht="12.75" customHeight="1" x14ac:dyDescent="0.2">
      <c r="A439" t="s">
        <v>5</v>
      </c>
      <c r="B439" t="s">
        <v>5</v>
      </c>
      <c r="C439" t="s">
        <v>458</v>
      </c>
      <c r="D439" t="s">
        <v>10</v>
      </c>
      <c r="E439" t="s">
        <v>461</v>
      </c>
      <c r="F439" s="10">
        <v>7890</v>
      </c>
      <c r="G439" s="9"/>
      <c r="H439" s="9"/>
      <c r="I439" s="24"/>
      <c r="J439" s="10">
        <f t="shared" si="224"/>
        <v>7890</v>
      </c>
      <c r="K439" s="9"/>
      <c r="L439" s="9"/>
      <c r="M439" s="24"/>
      <c r="N439" s="10">
        <f>J439-K439+L439</f>
        <v>7890</v>
      </c>
      <c r="O439" s="9"/>
      <c r="P439" s="9"/>
      <c r="Q439" s="24"/>
      <c r="R439" s="10">
        <f t="shared" si="225"/>
        <v>7890</v>
      </c>
      <c r="S439">
        <v>5256</v>
      </c>
      <c r="T439" s="9"/>
      <c r="U439" s="9"/>
      <c r="V439" s="24"/>
      <c r="W439" s="10">
        <f t="shared" si="226"/>
        <v>7890</v>
      </c>
    </row>
    <row r="440" spans="1:23" ht="12.75" customHeight="1" x14ac:dyDescent="0.2">
      <c r="A440" t="s">
        <v>5</v>
      </c>
      <c r="B440" t="s">
        <v>237</v>
      </c>
      <c r="C440" t="s">
        <v>5</v>
      </c>
      <c r="D440" t="s">
        <v>5</v>
      </c>
      <c r="E440" s="6" t="s">
        <v>238</v>
      </c>
      <c r="F440" s="11">
        <f t="shared" ref="F440" si="227">SUM(F437:F439)</f>
        <v>41299</v>
      </c>
      <c r="G440" s="11"/>
      <c r="H440" s="11"/>
      <c r="I440" s="26"/>
      <c r="J440" s="11">
        <f t="shared" ref="J440" si="228">SUM(J437:J439)</f>
        <v>41299</v>
      </c>
      <c r="K440" s="11"/>
      <c r="L440" s="11"/>
      <c r="M440" s="26"/>
      <c r="N440" s="11">
        <f t="shared" ref="N440" si="229">SUM(N437:N439)</f>
        <v>41299</v>
      </c>
      <c r="O440" s="11"/>
      <c r="P440" s="11"/>
      <c r="Q440" s="26"/>
      <c r="R440" s="11">
        <f t="shared" ref="R440" si="230">SUM(R437:R439)</f>
        <v>41299</v>
      </c>
      <c r="S440" s="11">
        <f>SUM(S437:S439)</f>
        <v>29942.18</v>
      </c>
      <c r="T440" s="11"/>
      <c r="U440" s="11"/>
      <c r="V440" s="26"/>
      <c r="W440" s="11">
        <f t="shared" ref="W440" si="231">SUM(W437:W439)</f>
        <v>41299</v>
      </c>
    </row>
    <row r="441" spans="1:23" ht="12.75" customHeight="1" x14ac:dyDescent="0.2">
      <c r="F441" s="9"/>
      <c r="G441" s="9"/>
      <c r="H441" s="9"/>
      <c r="I441" s="24"/>
      <c r="J441" s="9"/>
      <c r="K441" s="9"/>
      <c r="L441" s="9"/>
      <c r="M441" s="24"/>
      <c r="N441" s="9"/>
      <c r="O441" s="9"/>
      <c r="P441" s="9"/>
      <c r="Q441" s="24"/>
      <c r="R441" s="9"/>
      <c r="S441" s="9"/>
      <c r="T441" s="9"/>
      <c r="U441" s="9"/>
      <c r="V441" s="24"/>
      <c r="W441" s="9"/>
    </row>
    <row r="442" spans="1:23" ht="12.75" customHeight="1" x14ac:dyDescent="0.2">
      <c r="A442" t="s">
        <v>96</v>
      </c>
      <c r="B442" t="s">
        <v>5</v>
      </c>
      <c r="C442" t="s">
        <v>5</v>
      </c>
      <c r="D442" t="s">
        <v>5</v>
      </c>
      <c r="E442" s="5" t="s">
        <v>90</v>
      </c>
      <c r="F442" s="11">
        <f t="shared" ref="F442" si="232">F434+F440</f>
        <v>41299</v>
      </c>
      <c r="G442" s="11"/>
      <c r="H442" s="11"/>
      <c r="I442" s="26"/>
      <c r="J442" s="11">
        <f t="shared" ref="J442" si="233">J434+J440</f>
        <v>41299</v>
      </c>
      <c r="K442" s="11"/>
      <c r="L442" s="11"/>
      <c r="M442" s="26"/>
      <c r="N442" s="11">
        <f t="shared" ref="N442" si="234">N434+N440</f>
        <v>41299</v>
      </c>
      <c r="O442" s="11"/>
      <c r="P442" s="11"/>
      <c r="Q442" s="26"/>
      <c r="R442" s="11">
        <f t="shared" ref="R442" si="235">R434+R440</f>
        <v>41299</v>
      </c>
      <c r="S442" s="11"/>
      <c r="T442" s="11"/>
      <c r="U442" s="11"/>
      <c r="V442" s="26"/>
      <c r="W442" s="11">
        <f t="shared" ref="W442" si="236">W434+W440</f>
        <v>41299</v>
      </c>
    </row>
    <row r="443" spans="1:23" ht="12.75" customHeight="1" x14ac:dyDescent="0.2">
      <c r="F443" s="9"/>
      <c r="G443" s="9"/>
      <c r="H443" s="9"/>
      <c r="I443" s="24"/>
      <c r="J443" s="9"/>
      <c r="K443" s="9"/>
      <c r="L443" s="9"/>
      <c r="M443" s="24"/>
      <c r="N443" s="9"/>
      <c r="O443" s="9"/>
      <c r="P443" s="9"/>
      <c r="Q443" s="24"/>
      <c r="R443" s="9"/>
      <c r="S443" s="9"/>
      <c r="T443" s="9"/>
      <c r="U443" s="9"/>
      <c r="V443" s="24"/>
      <c r="W443" s="9"/>
    </row>
    <row r="444" spans="1:23" ht="12.75" customHeight="1" x14ac:dyDescent="0.2">
      <c r="A444" s="5" t="s">
        <v>98</v>
      </c>
      <c r="B444" s="5" t="s">
        <v>5</v>
      </c>
      <c r="C444" s="5" t="s">
        <v>5</v>
      </c>
      <c r="D444" s="5" t="s">
        <v>5</v>
      </c>
      <c r="E444" s="5" t="s">
        <v>5</v>
      </c>
      <c r="F444" s="11">
        <f>F377+F428+F442</f>
        <v>428345.7</v>
      </c>
      <c r="G444" s="11"/>
      <c r="H444" s="11"/>
      <c r="I444" s="26"/>
      <c r="J444" s="11">
        <f>J377+J428+J442</f>
        <v>560336.69999999995</v>
      </c>
      <c r="K444" s="11"/>
      <c r="L444" s="11"/>
      <c r="M444" s="26"/>
      <c r="N444" s="11">
        <f>N377+N428+N442</f>
        <v>591736.69999999995</v>
      </c>
      <c r="O444" s="11"/>
      <c r="P444" s="11"/>
      <c r="Q444" s="26"/>
      <c r="R444" s="11">
        <f>R377+R428+R442</f>
        <v>1164664.83</v>
      </c>
      <c r="S444" s="11"/>
      <c r="T444" s="11"/>
      <c r="U444" s="11"/>
      <c r="V444" s="26"/>
      <c r="W444" s="11">
        <f>W377+W428+W442</f>
        <v>1170064.83</v>
      </c>
    </row>
    <row r="445" spans="1:23" ht="12.75" customHeight="1" x14ac:dyDescent="0.2">
      <c r="F445" s="9"/>
      <c r="G445" s="9"/>
      <c r="H445" s="9"/>
      <c r="I445" s="24"/>
      <c r="J445" s="9"/>
      <c r="K445" s="9"/>
      <c r="L445" s="9"/>
      <c r="M445" s="24"/>
      <c r="N445" s="9"/>
      <c r="O445" s="9"/>
      <c r="P445" s="9"/>
      <c r="Q445" s="24"/>
      <c r="R445" s="9"/>
      <c r="S445" s="9"/>
      <c r="T445" s="9"/>
      <c r="U445" s="9"/>
      <c r="V445" s="24"/>
      <c r="W445" s="9"/>
    </row>
    <row r="446" spans="1:23" ht="12.75" customHeight="1" x14ac:dyDescent="0.2">
      <c r="F446" s="9"/>
      <c r="G446" s="9"/>
      <c r="H446" s="9"/>
      <c r="I446" s="24"/>
      <c r="J446" s="9"/>
      <c r="K446" s="9"/>
      <c r="L446" s="9"/>
      <c r="M446" s="24"/>
      <c r="N446" s="9"/>
      <c r="O446" s="9"/>
      <c r="P446" s="9"/>
      <c r="Q446" s="24"/>
      <c r="R446" s="9"/>
      <c r="S446" s="9"/>
      <c r="T446" s="9"/>
      <c r="U446" s="9"/>
      <c r="V446" s="24"/>
      <c r="W446" s="9"/>
    </row>
    <row r="447" spans="1:23" ht="12.75" customHeight="1" x14ac:dyDescent="0.2">
      <c r="E447" t="s">
        <v>62</v>
      </c>
      <c r="F447" s="10">
        <v>874686</v>
      </c>
      <c r="G447" s="9"/>
      <c r="H447" s="9"/>
      <c r="I447" s="24"/>
      <c r="J447" s="10">
        <v>874686</v>
      </c>
      <c r="K447" s="9"/>
      <c r="L447" s="9"/>
      <c r="M447" s="24"/>
      <c r="N447" s="10">
        <v>874686</v>
      </c>
      <c r="O447" s="9"/>
      <c r="P447" s="9"/>
      <c r="Q447" s="24"/>
      <c r="R447" s="10">
        <v>874686</v>
      </c>
      <c r="S447" s="10"/>
      <c r="T447" s="9"/>
      <c r="U447" s="9"/>
      <c r="V447" s="24"/>
      <c r="W447" s="10">
        <v>874686</v>
      </c>
    </row>
    <row r="448" spans="1:23" ht="12.75" customHeight="1" x14ac:dyDescent="0.2">
      <c r="E448" t="s">
        <v>462</v>
      </c>
      <c r="F448" s="10">
        <v>189856</v>
      </c>
      <c r="G448" s="9"/>
      <c r="H448" s="9"/>
      <c r="I448" s="24"/>
      <c r="J448" s="10">
        <v>189856</v>
      </c>
      <c r="K448" s="9"/>
      <c r="L448" s="9"/>
      <c r="M448" s="24"/>
      <c r="N448" s="10">
        <v>189856</v>
      </c>
      <c r="O448" s="9"/>
      <c r="P448" s="9"/>
      <c r="Q448" s="24"/>
      <c r="R448" s="10">
        <v>189856</v>
      </c>
      <c r="S448" s="10"/>
      <c r="T448" s="9"/>
      <c r="U448" s="9"/>
      <c r="V448" s="24"/>
      <c r="W448" s="10">
        <v>189856</v>
      </c>
    </row>
    <row r="449" spans="1:23" ht="12.75" customHeight="1" thickBot="1" x14ac:dyDescent="0.25">
      <c r="F449" s="9"/>
      <c r="G449" s="9"/>
      <c r="H449" s="9"/>
      <c r="I449" s="24"/>
      <c r="J449" s="9"/>
      <c r="K449" s="9"/>
      <c r="L449" s="9"/>
      <c r="M449" s="24"/>
      <c r="N449" s="9"/>
      <c r="O449" s="9"/>
      <c r="P449" s="9"/>
      <c r="Q449" s="24"/>
      <c r="R449" s="9"/>
      <c r="S449" s="9"/>
      <c r="T449" s="9"/>
      <c r="U449" s="9"/>
      <c r="V449" s="24"/>
      <c r="W449" s="9"/>
    </row>
    <row r="450" spans="1:23" ht="12.75" customHeight="1" thickBot="1" x14ac:dyDescent="0.25">
      <c r="E450" s="8" t="s">
        <v>463</v>
      </c>
      <c r="F450" s="12">
        <f>F77-F444-F447-F448</f>
        <v>26738.300000000047</v>
      </c>
      <c r="G450" s="9"/>
      <c r="H450" s="9"/>
      <c r="I450" s="24"/>
      <c r="J450" s="12">
        <f>J77-J444-J447-J448</f>
        <v>21547.300000000047</v>
      </c>
      <c r="K450" s="9"/>
      <c r="L450" s="9"/>
      <c r="M450" s="24"/>
      <c r="N450" s="12">
        <f>N77-N444-N447-N448</f>
        <v>7507.3000000000466</v>
      </c>
      <c r="O450" s="9"/>
      <c r="P450" s="9"/>
      <c r="Q450" s="24"/>
      <c r="R450" s="12">
        <f>R77-R444-R447-R448</f>
        <v>8395.8100000000559</v>
      </c>
      <c r="S450" s="9"/>
      <c r="T450" s="9"/>
      <c r="U450" s="9"/>
      <c r="V450" s="24"/>
      <c r="W450" s="12">
        <f>W77-W444-W447-W448</f>
        <v>2995.8100000000559</v>
      </c>
    </row>
    <row r="452" spans="1:23" ht="12.75" customHeight="1" x14ac:dyDescent="0.2">
      <c r="A452" s="44"/>
      <c r="B452" s="44"/>
      <c r="C452" s="44"/>
      <c r="D452" s="44"/>
      <c r="E452" s="44"/>
    </row>
    <row r="453" spans="1:23" ht="12.75" customHeight="1" x14ac:dyDescent="0.2">
      <c r="A453" s="15"/>
      <c r="B453" s="15"/>
      <c r="C453" s="15"/>
      <c r="D453" s="15"/>
      <c r="E453" s="15"/>
    </row>
    <row r="454" spans="1:23" ht="12.75" customHeight="1" x14ac:dyDescent="0.2">
      <c r="A454" s="44" t="s">
        <v>576</v>
      </c>
      <c r="B454" s="44"/>
      <c r="C454" s="44"/>
      <c r="D454" s="44"/>
      <c r="E454" s="44"/>
    </row>
    <row r="455" spans="1:23" ht="12.75" customHeight="1" x14ac:dyDescent="0.2">
      <c r="A455" s="44" t="s">
        <v>577</v>
      </c>
      <c r="B455" s="44"/>
      <c r="C455" s="44"/>
      <c r="D455" s="44"/>
      <c r="E455" s="44"/>
    </row>
    <row r="456" spans="1:23" ht="12.75" customHeight="1" x14ac:dyDescent="0.2">
      <c r="A456" s="44" t="s">
        <v>578</v>
      </c>
      <c r="B456" s="44"/>
      <c r="C456" s="44"/>
      <c r="D456" s="44"/>
      <c r="E456" s="44"/>
    </row>
    <row r="457" spans="1:23" ht="12.75" customHeight="1" x14ac:dyDescent="0.2">
      <c r="A457" s="16"/>
      <c r="B457" s="16"/>
      <c r="C457" s="16"/>
      <c r="D457" s="16"/>
      <c r="E457" s="16"/>
    </row>
    <row r="459" spans="1:23" ht="12.75" customHeight="1" x14ac:dyDescent="0.2">
      <c r="A459" s="17"/>
      <c r="B459" s="17"/>
      <c r="C459" s="17"/>
      <c r="D459" s="17"/>
      <c r="E459" s="17"/>
    </row>
  </sheetData>
  <mergeCells count="4">
    <mergeCell ref="A452:E452"/>
    <mergeCell ref="A454:E454"/>
    <mergeCell ref="A455:E455"/>
    <mergeCell ref="A456:E456"/>
  </mergeCells>
  <phoneticPr fontId="4" type="noConversion"/>
  <printOptions gridLines="1"/>
  <pageMargins left="0.23622047244094491" right="0.23622047244094491" top="0.74803149606299213" bottom="0.74803149606299213" header="0.31496062992125984" footer="0.31496062992125984"/>
  <pageSetup paperSize="9" scale="53" fitToHeight="0" orientation="landscape" r:id="rId1"/>
  <headerFooter alignWithMargins="0">
    <oddHeader>&amp;CRozpočetové opaterenie č.4-2025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Rozpočet_2025_2026_2027</vt:lpstr>
      <vt:lpstr>Rozpočet_2025_2026_2027!Názvy_tlače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Peter Lazár</cp:lastModifiedBy>
  <cp:lastPrinted>2025-10-25T11:07:10Z</cp:lastPrinted>
  <dcterms:created xsi:type="dcterms:W3CDTF">2024-11-25T14:33:37Z</dcterms:created>
  <dcterms:modified xsi:type="dcterms:W3CDTF">2025-10-30T07:03:46Z</dcterms:modified>
</cp:coreProperties>
</file>