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365"/>
  </bookViews>
  <sheets>
    <sheet name="Bzoví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37" i="1" l="1"/>
  <c r="H37" i="1" s="1"/>
  <c r="G36" i="1" l="1"/>
  <c r="H36" i="1" s="1"/>
  <c r="G13" i="1" l="1"/>
  <c r="H13" i="1" s="1"/>
  <c r="G18" i="1" l="1"/>
  <c r="H18" i="1" s="1"/>
  <c r="G6" i="1"/>
  <c r="H6" i="1" s="1"/>
  <c r="H35" i="1" l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G20" i="1"/>
  <c r="H20" i="1" s="1"/>
  <c r="G19" i="1"/>
  <c r="H19" i="1" s="1"/>
  <c r="G17" i="1"/>
  <c r="H17" i="1" s="1"/>
  <c r="G16" i="1"/>
  <c r="H16" i="1" s="1"/>
  <c r="G15" i="1"/>
  <c r="H15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5" i="1"/>
  <c r="H5" i="1" s="1"/>
  <c r="H21" i="1" l="1"/>
  <c r="I34" i="1" s="1"/>
  <c r="G34" i="1"/>
  <c r="G39" i="1"/>
  <c r="H39" i="1" l="1"/>
  <c r="G42" i="1"/>
  <c r="H42" i="1" s="1"/>
  <c r="G40" i="1"/>
  <c r="H40" i="1" s="1"/>
  <c r="G41" i="1"/>
  <c r="H41" i="1" s="1"/>
  <c r="H43" i="1" l="1"/>
</calcChain>
</file>

<file path=xl/sharedStrings.xml><?xml version="1.0" encoding="utf-8"?>
<sst xmlns="http://schemas.openxmlformats.org/spreadsheetml/2006/main" count="83" uniqueCount="77">
  <si>
    <t xml:space="preserve">Názov opatrenia </t>
  </si>
  <si>
    <t>Dážďová záhrada</t>
  </si>
  <si>
    <t>Podzemný zásobník</t>
  </si>
  <si>
    <t>Zasakovacie jamy</t>
  </si>
  <si>
    <t>Výsadby stromov</t>
  </si>
  <si>
    <t>Závlahy</t>
  </si>
  <si>
    <t>Dažďové žľaby+zvody</t>
  </si>
  <si>
    <t xml:space="preserve">Plocha , kusy </t>
  </si>
  <si>
    <t>cena</t>
  </si>
  <si>
    <t xml:space="preserve">Cena </t>
  </si>
  <si>
    <t xml:space="preserve">výmera </t>
  </si>
  <si>
    <t>Zasakovanie</t>
  </si>
  <si>
    <t>Polovegetačné stojiská</t>
  </si>
  <si>
    <t>Trávniky</t>
  </si>
  <si>
    <t>Umelý tok</t>
  </si>
  <si>
    <t xml:space="preserve">                  Parcela </t>
  </si>
  <si>
    <t>Vegetačná stena -plot</t>
  </si>
  <si>
    <t>Fotovoltaický panel</t>
  </si>
  <si>
    <t>Zasakovacie pásy/prieloha</t>
  </si>
  <si>
    <t>Jednotk.</t>
  </si>
  <si>
    <t>číslo</t>
  </si>
  <si>
    <t>Názov objektu</t>
  </si>
  <si>
    <t>PotrubiaPVC,  DN 100,kanalizačné</t>
  </si>
  <si>
    <t>Búranie betónová plocha</t>
  </si>
  <si>
    <t>Trativod,rýha</t>
  </si>
  <si>
    <t>Výmena obrubníkov</t>
  </si>
  <si>
    <t xml:space="preserve">Vegetačná strecha </t>
  </si>
  <si>
    <t>Bet. žlaby DN 400</t>
  </si>
  <si>
    <t xml:space="preserve">Výmera strechy </t>
  </si>
  <si>
    <t>Spolu</t>
  </si>
  <si>
    <t>Zemné práce</t>
  </si>
  <si>
    <t>Porealizačné zameranie</t>
  </si>
  <si>
    <t xml:space="preserve">celkom </t>
  </si>
  <si>
    <t>bez DPH</t>
  </si>
  <si>
    <t>s DPH</t>
  </si>
  <si>
    <t>spoluúčasť 5%</t>
  </si>
  <si>
    <t>externý menežment  3%</t>
  </si>
  <si>
    <t>Celkom s dph</t>
  </si>
  <si>
    <t xml:space="preserve">Kosačka </t>
  </si>
  <si>
    <t xml:space="preserve">Prínosy riešenia: </t>
  </si>
  <si>
    <t xml:space="preserve">3. Námet pre pokračovanie stvebných úprav areálu školy pre ďalšie obdobie v zmysle moderných trendov adaptácie na klimatickú zmenu </t>
  </si>
  <si>
    <t>5. Nová technika na kosenie a strihanie vegetácie</t>
  </si>
  <si>
    <t>záhony vyvýšené so zavlahou</t>
  </si>
  <si>
    <t>Dekoračné nadzémné nádrže 2 m3 stlpy</t>
  </si>
  <si>
    <t>Stavebný dozor 1,0%</t>
  </si>
  <si>
    <t>Vegetačná stena OPLOTENIE</t>
  </si>
  <si>
    <t xml:space="preserve"> vegetačná strecha , podzemný zásobník na dažďovú vodu , záhony liečivých rastlín a vegetačné steny s kvapkovou závlahou a polievanie trávnikov</t>
  </si>
  <si>
    <t xml:space="preserve">1. likvidácia časti dažďových vôd na vlastnom pozemku dotovanie rastlín pre vitalitu </t>
  </si>
  <si>
    <t>Opis zákazky</t>
  </si>
  <si>
    <t xml:space="preserve">potrubiami a automatickou závlahou trávnikov a vegetačných úprav. </t>
  </si>
  <si>
    <t xml:space="preserve">PD bude obsahovať riešenie opatrení :  1. zachytenie dažďovej vody zo strešných žľabov a vybraných zvislých zvodov do vhodne nadimenzovaných podzemných akumulačných nádrží s filtrom a ponorným čerpadlom,  </t>
  </si>
  <si>
    <t>6. Vegetačné steny s opornou konštrukciou a závlahou</t>
  </si>
  <si>
    <t>7. malá mechanizácia a technika na ošetrovanie a údržbu vegetačných úprav</t>
  </si>
  <si>
    <t xml:space="preserve"> a ostatné vhodné opatrenia na podporu výparu dažďovej vody  a ochladenia ovzdušia. </t>
  </si>
  <si>
    <t>ZS</t>
  </si>
  <si>
    <t xml:space="preserve">5. Nadzemné akumulačné nádrže na dažďovú vodu </t>
  </si>
  <si>
    <t xml:space="preserve">Vonkajšie vyvýšené záhony a travnik pri ihrisku sa budú zavlažovať a vznikne nová funkčná plocha - prírodná lekáreň pre externé zdravej vyživy </t>
  </si>
  <si>
    <t>Tvorba 6 paré projektovej dokumentácie (PD) pre stavbu "Protipovodňové preventívne opatrenia pre zachytenie a využitie dažďových vôd v intraviláne katastrálneho územia  ".</t>
  </si>
  <si>
    <t>Fontána-okrasné jazierko</t>
  </si>
  <si>
    <t>OU</t>
  </si>
  <si>
    <t>KU Bzovík</t>
  </si>
  <si>
    <t>Okres  Kruoina</t>
  </si>
  <si>
    <t>Vegetačná stena - zástavka</t>
  </si>
  <si>
    <t>námestie</t>
  </si>
  <si>
    <t>námestie a sad pri ZS</t>
  </si>
  <si>
    <t>OU + ZS</t>
  </si>
  <si>
    <t>OU námestie</t>
  </si>
  <si>
    <t xml:space="preserve">ZS </t>
  </si>
  <si>
    <t xml:space="preserve">4. Zavlažovanie nového sadu v ZS a námestie s výsadbou 50+50 zavlazovaných stromov </t>
  </si>
  <si>
    <t>2. Vegetačná stena a vegetačná strecha so závlahou na prístrešku pre autobusovú zástavku</t>
  </si>
  <si>
    <t>3. Jazierko s fontánou na ploche námestia ,dažďové záhrady , trávnaté prielohy,  výsadby stromov a kvetinové záhony so závlahou</t>
  </si>
  <si>
    <t>Námestie v druhej polovici sa zbura bet. plocha a  využije pre revitalizáciu existujúcich vegetačných úprav  a zabezpečenie akumulovanej dažďovej vody do okrasného jazierka  pre polievanie</t>
  </si>
  <si>
    <t>Dažďové záhrady na trávnikoch  akumulujú vodu  pri Obecnom úrade</t>
  </si>
  <si>
    <t xml:space="preserve">2. nové využitie vonkajších plôch pre :  oddych cestujúcich autobusm i študentov a pestovanie liečivých rastlín s využitím dažďovej vody pri jazierku a fontáne  </t>
  </si>
  <si>
    <t>4. Zlepšenie životného prostredia na škole: zníženie hluku  výstavbou stromovou alejou od hlavnej cesty vegetačnou stenou, zníženie prašnosti na športoviskách, zvýšenie vlkosti a ochladenie mikroklímy</t>
  </si>
  <si>
    <t xml:space="preserve">Trativody plošné </t>
  </si>
  <si>
    <t xml:space="preserve">spolu stavba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</si>
</sst>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1" fillId="0" borderId="1" xfId="0" applyFont="1" applyBorder="1"/>
    <xf numFmtId="0" fontId="2" fillId="0" borderId="0" xfId="0" applyFont="1"/>
    <xf numFmtId="16" fontId="0" fillId="2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0" xfId="0" applyFont="1"/>
    <xf numFmtId="0" fontId="3" fillId="0" borderId="1" xfId="0" applyFont="1" applyBorder="1"/>
    <xf numFmtId="0" fontId="0" fillId="3" borderId="0" xfId="0" applyFill="1" applyBorder="1"/>
    <xf numFmtId="0" fontId="0" fillId="3" borderId="8" xfId="0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topLeftCell="A31" workbookViewId="0">
      <selection activeCell="E33" sqref="E33"/>
    </sheetView>
  </sheetViews>
  <sheetFormatPr defaultRowHeight="15" x14ac:dyDescent="0.25"/>
  <cols>
    <col min="1" max="1" width="34.28515625" customWidth="1"/>
    <col min="2" max="2" width="24" customWidth="1"/>
    <col min="3" max="3" width="10.7109375" customWidth="1"/>
    <col min="4" max="4" width="11.7109375" customWidth="1"/>
    <col min="5" max="5" width="14.5703125" customWidth="1"/>
    <col min="6" max="6" width="11.42578125" customWidth="1"/>
    <col min="7" max="7" width="10.28515625" customWidth="1"/>
    <col min="8" max="8" width="11.85546875" customWidth="1"/>
  </cols>
  <sheetData>
    <row r="1" spans="1:8" x14ac:dyDescent="0.25">
      <c r="A1" t="s">
        <v>60</v>
      </c>
    </row>
    <row r="2" spans="1:8" x14ac:dyDescent="0.25">
      <c r="A2" s="3" t="s">
        <v>61</v>
      </c>
      <c r="B2" s="3" t="s">
        <v>21</v>
      </c>
      <c r="C2" s="4" t="s">
        <v>15</v>
      </c>
      <c r="D2" s="5"/>
      <c r="E2" s="3"/>
      <c r="F2" s="3" t="s">
        <v>19</v>
      </c>
      <c r="G2" s="3" t="s">
        <v>9</v>
      </c>
      <c r="H2" s="3" t="s">
        <v>9</v>
      </c>
    </row>
    <row r="3" spans="1:8" ht="15" customHeight="1" x14ac:dyDescent="0.25">
      <c r="A3" s="2" t="s">
        <v>0</v>
      </c>
      <c r="B3" s="2"/>
      <c r="C3" s="7" t="s">
        <v>10</v>
      </c>
      <c r="D3" s="6" t="s">
        <v>20</v>
      </c>
      <c r="E3" s="2" t="s">
        <v>7</v>
      </c>
      <c r="F3" s="2" t="s">
        <v>8</v>
      </c>
      <c r="G3" s="2" t="s">
        <v>33</v>
      </c>
      <c r="H3" s="10" t="s">
        <v>34</v>
      </c>
    </row>
    <row r="4" spans="1:8" ht="15" customHeight="1" x14ac:dyDescent="0.25">
      <c r="A4" s="2" t="s">
        <v>28</v>
      </c>
      <c r="B4" s="2"/>
      <c r="C4" s="7"/>
      <c r="D4" s="6"/>
      <c r="E4" s="2"/>
      <c r="F4" s="2"/>
      <c r="G4" s="2"/>
      <c r="H4" s="2"/>
    </row>
    <row r="5" spans="1:8" ht="15" customHeight="1" x14ac:dyDescent="0.25">
      <c r="A5" s="1" t="s">
        <v>26</v>
      </c>
      <c r="B5" s="1"/>
      <c r="C5" s="1"/>
      <c r="D5" s="14"/>
      <c r="E5" s="16"/>
      <c r="F5" s="16">
        <v>100</v>
      </c>
      <c r="G5" s="15">
        <f>F5*E5</f>
        <v>0</v>
      </c>
      <c r="H5" s="1">
        <f>G5*1.2</f>
        <v>0</v>
      </c>
    </row>
    <row r="6" spans="1:8" ht="15" customHeight="1" x14ac:dyDescent="0.25">
      <c r="A6" s="1" t="s">
        <v>45</v>
      </c>
      <c r="B6" s="1" t="s">
        <v>54</v>
      </c>
      <c r="C6" s="1"/>
      <c r="D6" s="15"/>
      <c r="E6" s="16">
        <v>90</v>
      </c>
      <c r="F6" s="16">
        <v>50</v>
      </c>
      <c r="G6" s="15">
        <f>F6*E6</f>
        <v>4500</v>
      </c>
      <c r="H6" s="1">
        <f>G6*1.2</f>
        <v>5400</v>
      </c>
    </row>
    <row r="7" spans="1:8" ht="15" customHeight="1" x14ac:dyDescent="0.25">
      <c r="A7" s="1" t="s">
        <v>62</v>
      </c>
      <c r="B7" s="1" t="s">
        <v>63</v>
      </c>
      <c r="C7" s="1"/>
      <c r="D7" s="1"/>
      <c r="E7" s="17">
        <v>160</v>
      </c>
      <c r="F7" s="18">
        <v>74</v>
      </c>
      <c r="G7" s="1">
        <f>F7*E7</f>
        <v>11840</v>
      </c>
      <c r="H7" s="1">
        <f t="shared" ref="H7:H33" si="0">G7*1.2</f>
        <v>14208</v>
      </c>
    </row>
    <row r="8" spans="1:8" ht="15" customHeight="1" x14ac:dyDescent="0.25">
      <c r="A8" s="1" t="s">
        <v>16</v>
      </c>
      <c r="B8" s="1"/>
      <c r="C8" s="1"/>
      <c r="D8" s="1"/>
      <c r="E8" s="18"/>
      <c r="F8" s="18">
        <v>60</v>
      </c>
      <c r="G8" s="1">
        <f t="shared" ref="G8:G33" si="1">F8*E8</f>
        <v>0</v>
      </c>
      <c r="H8" s="1">
        <f t="shared" si="0"/>
        <v>0</v>
      </c>
    </row>
    <row r="9" spans="1:8" ht="15" customHeight="1" x14ac:dyDescent="0.25">
      <c r="A9" s="1" t="s">
        <v>42</v>
      </c>
      <c r="B9" s="1"/>
      <c r="C9" s="1"/>
      <c r="D9" s="1"/>
      <c r="E9" s="18">
        <v>5</v>
      </c>
      <c r="F9" s="18">
        <v>600</v>
      </c>
      <c r="G9" s="1">
        <f t="shared" si="1"/>
        <v>3000</v>
      </c>
      <c r="H9" s="1">
        <f t="shared" si="0"/>
        <v>3600</v>
      </c>
    </row>
    <row r="10" spans="1:8" ht="15" customHeight="1" x14ac:dyDescent="0.25">
      <c r="A10" s="1" t="s">
        <v>1</v>
      </c>
      <c r="B10" s="1"/>
      <c r="C10" s="1"/>
      <c r="D10" s="1"/>
      <c r="E10" s="18"/>
      <c r="F10" s="18">
        <v>1500</v>
      </c>
      <c r="G10" s="1">
        <f t="shared" si="1"/>
        <v>0</v>
      </c>
      <c r="H10" s="1">
        <f t="shared" si="0"/>
        <v>0</v>
      </c>
    </row>
    <row r="11" spans="1:8" ht="15" customHeight="1" x14ac:dyDescent="0.25">
      <c r="A11" s="1" t="s">
        <v>2</v>
      </c>
      <c r="B11" s="1" t="s">
        <v>59</v>
      </c>
      <c r="C11" s="1"/>
      <c r="D11" s="1"/>
      <c r="E11" s="18">
        <v>20</v>
      </c>
      <c r="F11" s="18">
        <v>800</v>
      </c>
      <c r="G11" s="1">
        <f t="shared" si="1"/>
        <v>16000</v>
      </c>
      <c r="H11" s="1">
        <f t="shared" si="0"/>
        <v>19200</v>
      </c>
    </row>
    <row r="12" spans="1:8" ht="15" customHeight="1" x14ac:dyDescent="0.25">
      <c r="A12" s="1" t="s">
        <v>2</v>
      </c>
      <c r="B12" s="1" t="s">
        <v>67</v>
      </c>
      <c r="C12" s="1"/>
      <c r="D12" s="1"/>
      <c r="E12" s="18">
        <v>20</v>
      </c>
      <c r="F12" s="18">
        <v>800</v>
      </c>
      <c r="G12" s="1">
        <f t="shared" si="1"/>
        <v>16000</v>
      </c>
      <c r="H12" s="1">
        <f t="shared" si="0"/>
        <v>19200</v>
      </c>
    </row>
    <row r="13" spans="1:8" ht="15" customHeight="1" x14ac:dyDescent="0.25">
      <c r="A13" s="1" t="s">
        <v>2</v>
      </c>
      <c r="B13" s="1"/>
      <c r="C13" s="1"/>
      <c r="D13" s="1"/>
      <c r="E13" s="1"/>
      <c r="F13" s="1">
        <v>800</v>
      </c>
      <c r="G13" s="1">
        <f t="shared" ref="G13" si="2">F13*E13</f>
        <v>0</v>
      </c>
      <c r="H13" s="1">
        <f t="shared" ref="H13" si="3">G13*1.2</f>
        <v>0</v>
      </c>
    </row>
    <row r="14" spans="1:8" ht="15" customHeight="1" x14ac:dyDescent="0.25">
      <c r="A14" s="1" t="s">
        <v>2</v>
      </c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 t="s">
        <v>11</v>
      </c>
      <c r="B15" s="1"/>
      <c r="C15" s="1"/>
      <c r="D15" s="1"/>
      <c r="E15" s="1"/>
      <c r="F15" s="1">
        <v>500</v>
      </c>
      <c r="G15" s="1">
        <f t="shared" si="1"/>
        <v>0</v>
      </c>
      <c r="H15" s="1">
        <f t="shared" si="0"/>
        <v>0</v>
      </c>
    </row>
    <row r="16" spans="1:8" ht="15" customHeight="1" x14ac:dyDescent="0.25">
      <c r="A16" s="1" t="s">
        <v>75</v>
      </c>
      <c r="B16" s="1"/>
      <c r="C16" s="1"/>
      <c r="D16" s="1"/>
      <c r="E16" s="1">
        <v>200</v>
      </c>
      <c r="F16" s="1">
        <v>25</v>
      </c>
      <c r="G16" s="1">
        <f t="shared" si="1"/>
        <v>5000</v>
      </c>
      <c r="H16" s="1">
        <f t="shared" si="0"/>
        <v>6000</v>
      </c>
    </row>
    <row r="17" spans="1:8" ht="15" customHeight="1" x14ac:dyDescent="0.25">
      <c r="A17" s="1" t="s">
        <v>18</v>
      </c>
      <c r="B17" s="12"/>
      <c r="C17" s="1"/>
      <c r="D17" s="1"/>
      <c r="E17" s="1">
        <v>80</v>
      </c>
      <c r="F17" s="1">
        <v>12</v>
      </c>
      <c r="G17" s="1">
        <f t="shared" si="1"/>
        <v>960</v>
      </c>
      <c r="H17" s="1">
        <f t="shared" si="0"/>
        <v>1152</v>
      </c>
    </row>
    <row r="18" spans="1:8" ht="15" customHeight="1" x14ac:dyDescent="0.25">
      <c r="A18" s="1" t="s">
        <v>30</v>
      </c>
      <c r="B18" s="1"/>
      <c r="C18" s="1"/>
      <c r="D18" s="1"/>
      <c r="E18" s="1">
        <v>450</v>
      </c>
      <c r="F18" s="1">
        <v>6</v>
      </c>
      <c r="G18" s="1">
        <f t="shared" ref="G18" si="4">F18*E18</f>
        <v>2700</v>
      </c>
      <c r="H18" s="1">
        <f t="shared" ref="H18" si="5">G18*1.2</f>
        <v>3240</v>
      </c>
    </row>
    <row r="19" spans="1:8" ht="15" customHeight="1" x14ac:dyDescent="0.25">
      <c r="A19" s="1" t="s">
        <v>3</v>
      </c>
      <c r="B19" s="1"/>
      <c r="C19" s="1"/>
      <c r="D19" s="1"/>
      <c r="E19" s="1"/>
      <c r="F19" s="1">
        <v>12</v>
      </c>
      <c r="G19" s="1">
        <f t="shared" si="1"/>
        <v>0</v>
      </c>
      <c r="H19" s="1">
        <f t="shared" si="0"/>
        <v>0</v>
      </c>
    </row>
    <row r="20" spans="1:8" ht="15" customHeight="1" x14ac:dyDescent="0.25">
      <c r="A20" s="1" t="s">
        <v>12</v>
      </c>
      <c r="B20" s="1"/>
      <c r="C20" s="1"/>
      <c r="D20" s="1"/>
      <c r="E20" s="1"/>
      <c r="F20" s="1">
        <v>50</v>
      </c>
      <c r="G20" s="1">
        <f t="shared" si="1"/>
        <v>0</v>
      </c>
      <c r="H20" s="1">
        <f t="shared" si="0"/>
        <v>0</v>
      </c>
    </row>
    <row r="21" spans="1:8" ht="15" customHeight="1" x14ac:dyDescent="0.25">
      <c r="A21" s="1" t="s">
        <v>58</v>
      </c>
      <c r="B21" s="1" t="s">
        <v>63</v>
      </c>
      <c r="C21" s="1"/>
      <c r="D21" s="1"/>
      <c r="E21" s="1">
        <v>265</v>
      </c>
      <c r="F21" s="1">
        <v>80</v>
      </c>
      <c r="G21" s="1">
        <f t="shared" si="1"/>
        <v>21200</v>
      </c>
      <c r="H21" s="1">
        <f t="shared" si="0"/>
        <v>25440</v>
      </c>
    </row>
    <row r="22" spans="1:8" ht="15" customHeight="1" x14ac:dyDescent="0.25">
      <c r="A22" s="1" t="s">
        <v>4</v>
      </c>
      <c r="B22" s="1" t="s">
        <v>64</v>
      </c>
      <c r="C22" s="1"/>
      <c r="D22" s="1"/>
      <c r="E22" s="1">
        <v>100</v>
      </c>
      <c r="F22" s="1">
        <v>140</v>
      </c>
      <c r="G22" s="1">
        <f t="shared" si="1"/>
        <v>14000</v>
      </c>
      <c r="H22" s="1">
        <f t="shared" si="0"/>
        <v>16800</v>
      </c>
    </row>
    <row r="23" spans="1:8" ht="15" customHeight="1" x14ac:dyDescent="0.25">
      <c r="A23" s="1" t="s">
        <v>13</v>
      </c>
      <c r="B23" s="1" t="s">
        <v>63</v>
      </c>
      <c r="C23" s="1"/>
      <c r="D23" s="1"/>
      <c r="E23" s="1">
        <f>531+450</f>
        <v>981</v>
      </c>
      <c r="F23" s="1">
        <v>9</v>
      </c>
      <c r="G23" s="1">
        <f t="shared" si="1"/>
        <v>8829</v>
      </c>
      <c r="H23" s="1">
        <f t="shared" si="0"/>
        <v>10594.8</v>
      </c>
    </row>
    <row r="24" spans="1:8" ht="15" customHeight="1" x14ac:dyDescent="0.25">
      <c r="A24" s="1" t="s">
        <v>14</v>
      </c>
      <c r="B24" s="1"/>
      <c r="C24" s="1"/>
      <c r="D24" s="1"/>
      <c r="E24" s="1">
        <v>0</v>
      </c>
      <c r="F24" s="1">
        <v>350</v>
      </c>
      <c r="G24" s="1">
        <f t="shared" si="1"/>
        <v>0</v>
      </c>
      <c r="H24" s="1">
        <f t="shared" si="0"/>
        <v>0</v>
      </c>
    </row>
    <row r="25" spans="1:8" ht="15" customHeight="1" x14ac:dyDescent="0.25">
      <c r="A25" s="1" t="s">
        <v>43</v>
      </c>
      <c r="B25" s="1" t="s">
        <v>65</v>
      </c>
      <c r="C25" s="1"/>
      <c r="D25" s="1"/>
      <c r="E25" s="1">
        <v>4</v>
      </c>
      <c r="F25" s="1">
        <v>800</v>
      </c>
      <c r="G25" s="1">
        <f t="shared" si="1"/>
        <v>3200</v>
      </c>
      <c r="H25" s="1">
        <f t="shared" si="0"/>
        <v>3840</v>
      </c>
    </row>
    <row r="26" spans="1:8" ht="15" customHeight="1" x14ac:dyDescent="0.25">
      <c r="A26" s="1" t="s">
        <v>5</v>
      </c>
      <c r="B26" s="1" t="s">
        <v>66</v>
      </c>
      <c r="C26" s="1"/>
      <c r="D26" s="1"/>
      <c r="E26" s="1">
        <v>2500</v>
      </c>
      <c r="F26" s="1">
        <v>3</v>
      </c>
      <c r="G26" s="1">
        <f t="shared" si="1"/>
        <v>7500</v>
      </c>
      <c r="H26" s="1">
        <f t="shared" si="0"/>
        <v>9000</v>
      </c>
    </row>
    <row r="27" spans="1:8" ht="15" customHeight="1" x14ac:dyDescent="0.25">
      <c r="A27" s="1" t="s">
        <v>6</v>
      </c>
      <c r="B27" s="1"/>
      <c r="C27" s="1"/>
      <c r="D27" s="1"/>
      <c r="E27" s="1">
        <v>180</v>
      </c>
      <c r="F27" s="1">
        <v>8</v>
      </c>
      <c r="G27" s="1">
        <f t="shared" si="1"/>
        <v>1440</v>
      </c>
      <c r="H27" s="1">
        <f t="shared" si="0"/>
        <v>1728</v>
      </c>
    </row>
    <row r="28" spans="1:8" ht="15" customHeight="1" x14ac:dyDescent="0.25">
      <c r="A28" s="1" t="s">
        <v>17</v>
      </c>
      <c r="B28" s="1"/>
      <c r="C28" s="1"/>
      <c r="D28" s="1"/>
      <c r="E28" s="1"/>
      <c r="F28" s="1">
        <v>1500</v>
      </c>
      <c r="G28" s="1">
        <f t="shared" si="1"/>
        <v>0</v>
      </c>
      <c r="H28" s="1">
        <f t="shared" si="0"/>
        <v>0</v>
      </c>
    </row>
    <row r="29" spans="1:8" x14ac:dyDescent="0.25">
      <c r="A29" s="9" t="s">
        <v>22</v>
      </c>
      <c r="B29" s="1"/>
      <c r="C29" s="1"/>
      <c r="D29" s="1"/>
      <c r="E29" s="1">
        <v>350</v>
      </c>
      <c r="F29" s="1">
        <v>90</v>
      </c>
      <c r="G29" s="1">
        <f t="shared" si="1"/>
        <v>31500</v>
      </c>
      <c r="H29" s="1">
        <f t="shared" si="0"/>
        <v>37800</v>
      </c>
    </row>
    <row r="30" spans="1:8" x14ac:dyDescent="0.25">
      <c r="A30" s="8" t="s">
        <v>23</v>
      </c>
      <c r="E30" s="8">
        <v>531</v>
      </c>
      <c r="F30" s="8">
        <v>10</v>
      </c>
      <c r="G30" s="1">
        <f t="shared" si="1"/>
        <v>5310</v>
      </c>
      <c r="H30" s="1">
        <f t="shared" si="0"/>
        <v>6372</v>
      </c>
    </row>
    <row r="31" spans="1:8" ht="15" customHeight="1" x14ac:dyDescent="0.25">
      <c r="A31" s="8" t="s">
        <v>24</v>
      </c>
      <c r="F31" s="8">
        <v>45</v>
      </c>
      <c r="G31" s="1">
        <f t="shared" si="1"/>
        <v>0</v>
      </c>
      <c r="H31" s="1">
        <f t="shared" si="0"/>
        <v>0</v>
      </c>
    </row>
    <row r="32" spans="1:8" ht="15" customHeight="1" x14ac:dyDescent="0.25">
      <c r="A32" s="8" t="s">
        <v>25</v>
      </c>
      <c r="E32">
        <v>45</v>
      </c>
      <c r="F32" s="8">
        <v>21</v>
      </c>
      <c r="G32" s="1">
        <f t="shared" si="1"/>
        <v>945</v>
      </c>
      <c r="H32" s="1">
        <f t="shared" si="0"/>
        <v>1134</v>
      </c>
    </row>
    <row r="33" spans="1:11" ht="15" customHeight="1" x14ac:dyDescent="0.25">
      <c r="A33" s="8" t="s">
        <v>27</v>
      </c>
      <c r="E33">
        <v>20</v>
      </c>
      <c r="F33" s="8">
        <v>900</v>
      </c>
      <c r="G33" s="1">
        <f t="shared" si="1"/>
        <v>18000</v>
      </c>
      <c r="H33" s="1">
        <f t="shared" si="0"/>
        <v>21600</v>
      </c>
    </row>
    <row r="34" spans="1:11" ht="15" customHeight="1" x14ac:dyDescent="0.25">
      <c r="A34" s="11"/>
      <c r="B34" s="11"/>
      <c r="C34" s="11"/>
      <c r="D34" s="11"/>
      <c r="E34" s="19" t="s">
        <v>76</v>
      </c>
      <c r="F34" s="19"/>
      <c r="G34" s="20">
        <f>SUM(G4:G33)</f>
        <v>171924</v>
      </c>
      <c r="H34" s="1">
        <v>0</v>
      </c>
      <c r="I34" s="11">
        <f>SUM(H5:H33)</f>
        <v>206308.8</v>
      </c>
      <c r="J34" s="11"/>
    </row>
    <row r="35" spans="1:11" ht="15" customHeight="1" x14ac:dyDescent="0.25">
      <c r="H35" s="1">
        <f t="shared" ref="H35:H42" si="6">G35*1.2</f>
        <v>0</v>
      </c>
      <c r="I35" s="11"/>
      <c r="J35" s="11"/>
    </row>
    <row r="36" spans="1:11" ht="15" customHeight="1" x14ac:dyDescent="0.25">
      <c r="A36" s="8" t="s">
        <v>38</v>
      </c>
      <c r="E36">
        <v>1</v>
      </c>
      <c r="F36">
        <v>3000</v>
      </c>
      <c r="G36" s="8">
        <f t="shared" ref="G36" si="7">F36*E36</f>
        <v>3000</v>
      </c>
      <c r="H36" s="1">
        <f t="shared" si="6"/>
        <v>3600</v>
      </c>
      <c r="I36" s="11"/>
      <c r="J36" s="11"/>
    </row>
    <row r="37" spans="1:11" ht="15" customHeight="1" x14ac:dyDescent="0.25">
      <c r="A37" s="8" t="s">
        <v>31</v>
      </c>
      <c r="E37">
        <v>1</v>
      </c>
      <c r="F37">
        <v>500</v>
      </c>
      <c r="G37" s="8">
        <f t="shared" ref="G37" si="8">F37*E37</f>
        <v>500</v>
      </c>
      <c r="H37" s="1">
        <f t="shared" ref="H37" si="9">G37*1.2</f>
        <v>600</v>
      </c>
      <c r="I37" s="11"/>
      <c r="J37" s="11"/>
    </row>
    <row r="38" spans="1:11" ht="15" customHeight="1" x14ac:dyDescent="0.25">
      <c r="I38" s="11"/>
      <c r="J38" s="11"/>
    </row>
    <row r="39" spans="1:11" ht="15" customHeight="1" x14ac:dyDescent="0.25">
      <c r="F39" t="s">
        <v>29</v>
      </c>
      <c r="G39">
        <f>SUM(G35:G38)+SUM(G5:G33)</f>
        <v>175424</v>
      </c>
      <c r="H39" s="1">
        <f>SUM(H5:H38)</f>
        <v>210508.79999999999</v>
      </c>
      <c r="I39" s="11"/>
      <c r="J39" s="11"/>
    </row>
    <row r="40" spans="1:11" ht="15" customHeight="1" x14ac:dyDescent="0.25">
      <c r="A40" t="s">
        <v>44</v>
      </c>
      <c r="G40">
        <f>G39*0.01</f>
        <v>1754.24</v>
      </c>
      <c r="H40" s="1">
        <f t="shared" si="6"/>
        <v>2105.0879999999997</v>
      </c>
      <c r="I40" s="11"/>
      <c r="J40" s="11"/>
    </row>
    <row r="41" spans="1:11" ht="15" customHeight="1" x14ac:dyDescent="0.25">
      <c r="A41" t="s">
        <v>35</v>
      </c>
      <c r="G41">
        <f>G39*0.05</f>
        <v>8771.2000000000007</v>
      </c>
      <c r="H41" s="1">
        <f t="shared" si="6"/>
        <v>10525.44</v>
      </c>
      <c r="I41" s="11"/>
      <c r="J41" s="11"/>
    </row>
    <row r="42" spans="1:11" ht="15" customHeight="1" x14ac:dyDescent="0.25">
      <c r="A42" t="s">
        <v>36</v>
      </c>
      <c r="G42">
        <f>G39*0.03</f>
        <v>5262.72</v>
      </c>
      <c r="H42" s="1">
        <f t="shared" si="6"/>
        <v>6315.2640000000001</v>
      </c>
      <c r="I42" s="11"/>
      <c r="J42" s="11"/>
    </row>
    <row r="43" spans="1:11" ht="15" customHeight="1" x14ac:dyDescent="0.25">
      <c r="A43" t="s">
        <v>37</v>
      </c>
      <c r="G43" t="s">
        <v>32</v>
      </c>
      <c r="H43">
        <f>SUM(H39:H42)</f>
        <v>229454.59199999998</v>
      </c>
      <c r="J43" s="11"/>
      <c r="K43" s="11"/>
    </row>
    <row r="44" spans="1:11" ht="15" customHeight="1" x14ac:dyDescent="0.25">
      <c r="I44" s="11"/>
      <c r="J44" s="11"/>
    </row>
    <row r="45" spans="1:11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1" ht="15" customHeight="1" x14ac:dyDescent="0.25">
      <c r="A46" s="13" t="s">
        <v>48</v>
      </c>
      <c r="C46" s="11"/>
      <c r="D46" s="11"/>
      <c r="E46" s="11"/>
      <c r="F46" s="11"/>
      <c r="G46" s="11"/>
      <c r="H46" s="11"/>
      <c r="I46" s="11"/>
      <c r="J46" s="11"/>
    </row>
    <row r="47" spans="1:11" ht="15" customHeight="1" x14ac:dyDescent="0.25">
      <c r="C47" s="11"/>
      <c r="D47" s="11"/>
      <c r="E47" s="11"/>
      <c r="F47" s="11"/>
      <c r="G47" s="11"/>
      <c r="H47" s="11"/>
      <c r="I47" s="11"/>
      <c r="J47" s="11"/>
    </row>
    <row r="48" spans="1:11" ht="15" customHeight="1" x14ac:dyDescent="0.25">
      <c r="A48" t="s">
        <v>57</v>
      </c>
      <c r="C48" s="11"/>
      <c r="D48" s="11"/>
      <c r="E48" s="11"/>
      <c r="F48" s="11"/>
      <c r="G48" s="11"/>
      <c r="H48" s="11"/>
      <c r="I48" s="11"/>
      <c r="J48" s="11"/>
    </row>
    <row r="49" spans="1:10" ht="15" customHeight="1" x14ac:dyDescent="0.25">
      <c r="A49" t="s">
        <v>50</v>
      </c>
      <c r="C49" s="11"/>
      <c r="D49" s="11"/>
      <c r="E49" s="11"/>
      <c r="F49" s="11"/>
      <c r="G49" s="11"/>
      <c r="H49" s="11"/>
      <c r="I49" s="11"/>
      <c r="J49" s="11"/>
    </row>
    <row r="50" spans="1:10" ht="15" customHeight="1" x14ac:dyDescent="0.25">
      <c r="A50" t="s">
        <v>49</v>
      </c>
      <c r="C50" s="11"/>
      <c r="D50" s="11"/>
      <c r="E50" s="11"/>
      <c r="F50" s="11"/>
      <c r="G50" s="11"/>
      <c r="H50" s="11"/>
      <c r="I50" s="11"/>
      <c r="J50" s="11"/>
    </row>
    <row r="51" spans="1:10" ht="15" customHeight="1" x14ac:dyDescent="0.25">
      <c r="A51" t="s">
        <v>69</v>
      </c>
      <c r="C51" s="11"/>
      <c r="D51" s="11"/>
      <c r="E51" s="11"/>
      <c r="F51" s="11"/>
      <c r="G51" s="11"/>
      <c r="H51" s="11"/>
      <c r="I51" s="11"/>
      <c r="J51" s="11"/>
    </row>
    <row r="52" spans="1:10" ht="15" customHeight="1" x14ac:dyDescent="0.25">
      <c r="A52" t="s">
        <v>70</v>
      </c>
      <c r="C52" s="11"/>
      <c r="D52" s="11"/>
      <c r="E52" s="11"/>
      <c r="F52" s="11"/>
      <c r="G52" s="11"/>
      <c r="H52" s="11"/>
      <c r="I52" s="11"/>
      <c r="J52" s="11"/>
    </row>
    <row r="53" spans="1:10" ht="15" customHeight="1" x14ac:dyDescent="0.25">
      <c r="A53" t="s">
        <v>68</v>
      </c>
      <c r="C53" s="11"/>
      <c r="D53" s="11"/>
      <c r="E53" s="11"/>
      <c r="F53" s="11"/>
      <c r="G53" s="11"/>
      <c r="H53" s="11"/>
      <c r="I53" s="11"/>
      <c r="J53" s="11"/>
    </row>
    <row r="54" spans="1:10" ht="15" customHeight="1" x14ac:dyDescent="0.25">
      <c r="A54" t="s">
        <v>55</v>
      </c>
      <c r="C54" s="11"/>
      <c r="D54" s="11"/>
      <c r="E54" s="11"/>
      <c r="F54" s="11"/>
      <c r="G54" s="11"/>
      <c r="H54" s="11"/>
      <c r="I54" s="11"/>
      <c r="J54" s="11"/>
    </row>
    <row r="55" spans="1:10" ht="15" customHeight="1" x14ac:dyDescent="0.25">
      <c r="A55" t="s">
        <v>51</v>
      </c>
      <c r="C55" s="11"/>
      <c r="D55" s="11"/>
      <c r="E55" s="11"/>
      <c r="F55" s="11"/>
      <c r="G55" s="11"/>
      <c r="H55" s="11"/>
      <c r="I55" s="11"/>
      <c r="J55" s="11"/>
    </row>
    <row r="56" spans="1:10" ht="15" customHeight="1" x14ac:dyDescent="0.25">
      <c r="A56" t="s">
        <v>52</v>
      </c>
      <c r="C56" s="11"/>
      <c r="D56" s="11"/>
      <c r="E56" s="11"/>
      <c r="F56" s="11"/>
      <c r="G56" s="11"/>
      <c r="H56" s="11"/>
      <c r="I56" s="11"/>
      <c r="J56" s="11"/>
    </row>
    <row r="57" spans="1:10" ht="15" customHeight="1" x14ac:dyDescent="0.25">
      <c r="A57" t="s">
        <v>53</v>
      </c>
      <c r="C57" s="11"/>
      <c r="D57" s="11"/>
      <c r="E57" s="11"/>
      <c r="F57" s="11"/>
      <c r="G57" s="11"/>
      <c r="H57" s="11"/>
      <c r="I57" s="11"/>
      <c r="J57" s="11"/>
    </row>
    <row r="58" spans="1:10" ht="15" customHeight="1" x14ac:dyDescent="0.25">
      <c r="C58" s="11"/>
      <c r="D58" s="11"/>
      <c r="E58" s="11"/>
      <c r="F58" s="11"/>
      <c r="G58" s="11"/>
      <c r="H58" s="11"/>
      <c r="I58" s="11"/>
      <c r="J58" s="11"/>
    </row>
    <row r="59" spans="1:10" ht="15" customHeight="1" x14ac:dyDescent="0.25">
      <c r="C59" s="11"/>
      <c r="D59" s="11"/>
      <c r="E59" s="11"/>
      <c r="F59" s="11"/>
      <c r="G59" s="11"/>
      <c r="H59" s="11"/>
      <c r="I59" s="11"/>
      <c r="J59" s="11"/>
    </row>
    <row r="60" spans="1:10" ht="15" customHeight="1" x14ac:dyDescent="0.25">
      <c r="C60" s="11"/>
      <c r="D60" s="11"/>
      <c r="E60" s="11"/>
      <c r="F60" s="11"/>
      <c r="G60" s="11"/>
      <c r="H60" s="11"/>
      <c r="I60" s="11"/>
      <c r="J60" s="11"/>
    </row>
    <row r="61" spans="1:10" ht="15" customHeight="1" x14ac:dyDescent="0.25">
      <c r="A61" s="13" t="s">
        <v>71</v>
      </c>
      <c r="C61" s="11"/>
      <c r="D61" s="11"/>
      <c r="E61" s="11"/>
      <c r="F61" s="11"/>
      <c r="G61" s="11"/>
      <c r="H61" s="11"/>
      <c r="I61" s="11"/>
      <c r="J61" s="11"/>
    </row>
    <row r="62" spans="1:10" x14ac:dyDescent="0.25">
      <c r="A62" t="s">
        <v>56</v>
      </c>
      <c r="C62" s="11"/>
      <c r="D62" s="11"/>
      <c r="E62" s="11"/>
      <c r="F62" s="11"/>
      <c r="G62" s="11"/>
      <c r="H62" s="11"/>
      <c r="I62" s="11"/>
      <c r="J62" s="11"/>
    </row>
    <row r="63" spans="1:10" x14ac:dyDescent="0.25">
      <c r="A63" t="s">
        <v>46</v>
      </c>
      <c r="C63" s="11"/>
      <c r="D63" s="11"/>
      <c r="E63" s="11"/>
      <c r="F63" s="11"/>
      <c r="G63" s="11"/>
      <c r="H63" s="11"/>
      <c r="I63" s="11"/>
      <c r="J63" s="11"/>
    </row>
    <row r="64" spans="1:10" x14ac:dyDescent="0.25">
      <c r="A64" t="s">
        <v>72</v>
      </c>
      <c r="C64" s="11"/>
      <c r="D64" s="11"/>
      <c r="E64" s="11"/>
      <c r="F64" s="11"/>
      <c r="G64" s="11"/>
      <c r="H64" s="11"/>
      <c r="I64" s="11"/>
      <c r="J64" s="11"/>
    </row>
    <row r="65" spans="1:10" x14ac:dyDescent="0.25">
      <c r="C65" s="11"/>
      <c r="D65" s="11"/>
      <c r="E65" s="11"/>
      <c r="F65" s="11"/>
      <c r="G65" s="11"/>
      <c r="H65" s="11"/>
      <c r="I65" s="11"/>
      <c r="J65" s="11"/>
    </row>
    <row r="66" spans="1:10" x14ac:dyDescent="0.25">
      <c r="C66" s="11"/>
      <c r="D66" s="11"/>
      <c r="E66" s="11"/>
      <c r="F66" s="11"/>
      <c r="G66" s="11"/>
      <c r="H66" s="11"/>
      <c r="I66" s="11"/>
      <c r="J66" s="11"/>
    </row>
    <row r="67" spans="1:10" x14ac:dyDescent="0.25">
      <c r="C67" s="11"/>
      <c r="D67" s="11"/>
      <c r="E67" s="11"/>
      <c r="F67" s="11"/>
      <c r="G67" s="11"/>
      <c r="H67" s="11"/>
      <c r="I67" s="11"/>
      <c r="J67" s="11"/>
    </row>
    <row r="68" spans="1:10" x14ac:dyDescent="0.25">
      <c r="A68" s="13" t="s">
        <v>39</v>
      </c>
      <c r="C68" s="11"/>
      <c r="D68" s="11"/>
      <c r="E68" s="11"/>
      <c r="F68" s="11"/>
      <c r="G68" s="11"/>
      <c r="H68" s="11"/>
      <c r="I68" s="11"/>
      <c r="J68" s="11"/>
    </row>
    <row r="69" spans="1:10" x14ac:dyDescent="0.25">
      <c r="A69" t="s">
        <v>47</v>
      </c>
      <c r="C69" s="11"/>
      <c r="D69" s="11"/>
      <c r="E69" s="11"/>
      <c r="F69" s="11"/>
      <c r="G69" s="11"/>
      <c r="H69" s="11"/>
      <c r="I69" s="11"/>
      <c r="J69" s="11"/>
    </row>
    <row r="70" spans="1:10" x14ac:dyDescent="0.25">
      <c r="A70" t="s">
        <v>73</v>
      </c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t="s">
        <v>40</v>
      </c>
      <c r="C71" s="11"/>
      <c r="D71" s="11"/>
      <c r="E71" s="11"/>
      <c r="F71" s="11"/>
      <c r="G71" s="11"/>
      <c r="H71" s="11"/>
      <c r="I71" s="11"/>
      <c r="J71" s="11"/>
    </row>
    <row r="72" spans="1:10" ht="15" customHeight="1" x14ac:dyDescent="0.25">
      <c r="A72" t="s">
        <v>74</v>
      </c>
      <c r="C72" s="11"/>
      <c r="D72" s="11"/>
      <c r="E72" s="11"/>
      <c r="F72" s="11"/>
      <c r="G72" s="11"/>
      <c r="H72" s="11"/>
      <c r="I72" s="11"/>
      <c r="J72" s="11"/>
    </row>
    <row r="73" spans="1:10" x14ac:dyDescent="0.25">
      <c r="A73" t="s">
        <v>41</v>
      </c>
      <c r="C73" s="11"/>
      <c r="D73" s="11"/>
      <c r="E73" s="11"/>
      <c r="F73" s="11"/>
      <c r="G73" s="11"/>
      <c r="H73" s="11"/>
      <c r="I73" s="11"/>
      <c r="J73" s="11"/>
    </row>
    <row r="74" spans="1:10" x14ac:dyDescent="0.25">
      <c r="C74" s="11"/>
      <c r="D74" s="11"/>
      <c r="E74" s="11"/>
      <c r="F74" s="11"/>
      <c r="G74" s="11"/>
      <c r="H74" s="11"/>
      <c r="I74" s="11"/>
      <c r="J74" s="11"/>
    </row>
    <row r="75" spans="1:10" x14ac:dyDescent="0.25">
      <c r="C75" s="11"/>
      <c r="D75" s="11"/>
      <c r="E75" s="11"/>
      <c r="F75" s="11"/>
      <c r="G75" s="11"/>
      <c r="H75" s="11"/>
      <c r="I75" s="11"/>
      <c r="J75" s="11"/>
    </row>
    <row r="76" spans="1:10" x14ac:dyDescent="0.25">
      <c r="C76" s="11"/>
      <c r="D76" s="11"/>
      <c r="E76" s="11"/>
      <c r="F76" s="11"/>
      <c r="G76" s="11"/>
      <c r="H76" s="11"/>
      <c r="I76" s="11"/>
      <c r="J76" s="11"/>
    </row>
    <row r="77" spans="1:10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5"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C80" s="11"/>
      <c r="D80" s="11"/>
      <c r="E80" s="11"/>
      <c r="F80" s="11"/>
      <c r="G80" s="11"/>
      <c r="H80" s="11"/>
      <c r="I80" s="11"/>
      <c r="J80" s="11"/>
    </row>
    <row r="81" spans="1:10" x14ac:dyDescent="0.25">
      <c r="C81" s="11"/>
      <c r="D81" s="11"/>
      <c r="E81" s="11"/>
      <c r="F81" s="11"/>
      <c r="G81" s="11"/>
      <c r="H81" s="11"/>
      <c r="I81" s="11"/>
      <c r="J81" s="11"/>
    </row>
    <row r="82" spans="1:10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5">
      <c r="A119" s="10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5">
      <c r="A120" s="10"/>
      <c r="B120" s="11"/>
      <c r="C120" s="11"/>
      <c r="D120" s="11"/>
      <c r="E120" s="10"/>
      <c r="F120" s="11"/>
      <c r="G120" s="11"/>
      <c r="H120" s="11"/>
      <c r="I120" s="11"/>
      <c r="J120" s="11"/>
    </row>
    <row r="121" spans="1:10" x14ac:dyDescent="0.25">
      <c r="A121" s="10"/>
      <c r="B121" s="11"/>
      <c r="C121" s="11"/>
      <c r="D121" s="11"/>
      <c r="E121" s="10"/>
      <c r="F121" s="11"/>
      <c r="G121" s="11"/>
      <c r="H121" s="11"/>
      <c r="I121" s="11"/>
      <c r="J121" s="11"/>
    </row>
    <row r="122" spans="1:10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25">
      <c r="A144" s="10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Bzovík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2019-04-18T09:30:37Z</dcterms:modified>
</cp:coreProperties>
</file>